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29"/>
  <workbookPr filterPrivacy="1"/>
  <xr:revisionPtr revIDLastSave="0" documentId="13_ncr:1_{DF55D154-48AA-4B12-8AC9-4CB869CAD7FD}" xr6:coauthVersionLast="45" xr6:coauthVersionMax="45" xr10:uidLastSave="{00000000-0000-0000-0000-000000000000}"/>
  <bookViews>
    <workbookView xWindow="-108" yWindow="-108" windowWidth="23256" windowHeight="12576" xr2:uid="{00000000-000D-0000-FFFF-FFFF00000000}"/>
  </bookViews>
  <sheets>
    <sheet name="Equipo Académico" sheetId="7" r:id="rId1"/>
    <sheet name="EQUIV UG" sheetId="6" r:id="rId2"/>
    <sheet name="UG2015" sheetId="5" r:id="rId3"/>
    <sheet name="UG2019" sheetId="3" r:id="rId4"/>
    <sheet name="UG2020" sheetId="4" r:id="rId5"/>
    <sheet name="EQUIV WA" sheetId="11" r:id="rId6"/>
    <sheet name="WA2020" sheetId="9" r:id="rId7"/>
    <sheet name="WA2019" sheetId="8" r:id="rId8"/>
    <sheet name="WA2014" sheetId="10" r:id="rId9"/>
  </sheet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21" i="11" l="1"/>
  <c r="A20" i="11"/>
  <c r="A19" i="11"/>
  <c r="H58" i="10"/>
  <c r="I57" i="10"/>
  <c r="H57" i="10"/>
  <c r="G57" i="10"/>
  <c r="F57" i="10"/>
  <c r="E57" i="10"/>
  <c r="D57" i="10"/>
  <c r="J54" i="10"/>
  <c r="J53" i="10"/>
  <c r="I52" i="10"/>
  <c r="H52" i="10"/>
  <c r="G52" i="10"/>
  <c r="F52" i="10"/>
  <c r="E52" i="10"/>
  <c r="D52" i="10"/>
  <c r="J50" i="10"/>
  <c r="I47" i="10"/>
  <c r="H47" i="10"/>
  <c r="G47" i="10"/>
  <c r="F47" i="10"/>
  <c r="E47" i="10"/>
  <c r="D47" i="10"/>
  <c r="I42" i="10"/>
  <c r="H42" i="10"/>
  <c r="G42" i="10"/>
  <c r="F42" i="10"/>
  <c r="E42" i="10"/>
  <c r="D42" i="10"/>
  <c r="I37" i="10"/>
  <c r="H37" i="10"/>
  <c r="G37" i="10"/>
  <c r="F37" i="10"/>
  <c r="E37" i="10"/>
  <c r="D37" i="10"/>
  <c r="I32" i="10"/>
  <c r="H32" i="10"/>
  <c r="G32" i="10"/>
  <c r="F32" i="10"/>
  <c r="E32" i="10"/>
  <c r="D32" i="10"/>
  <c r="I27" i="10"/>
  <c r="H27" i="10"/>
  <c r="G27" i="10"/>
  <c r="F27" i="10"/>
  <c r="E27" i="10"/>
  <c r="D27" i="10"/>
  <c r="I22" i="10"/>
  <c r="H22" i="10"/>
  <c r="G22" i="10"/>
  <c r="F22" i="10"/>
  <c r="E22" i="10"/>
  <c r="D22" i="10"/>
  <c r="I17" i="10"/>
  <c r="H17" i="10"/>
  <c r="G17" i="10"/>
  <c r="F17" i="10"/>
  <c r="E17" i="10"/>
  <c r="D17" i="10"/>
  <c r="J16" i="10"/>
  <c r="J13" i="10"/>
  <c r="I12" i="10"/>
  <c r="I58" i="10"/>
  <c r="H12" i="10"/>
  <c r="G12" i="10"/>
  <c r="G58" i="10"/>
  <c r="F12" i="10"/>
  <c r="F58" i="10"/>
  <c r="E12" i="10"/>
  <c r="E58" i="10"/>
  <c r="D12" i="10"/>
  <c r="D58" i="10"/>
  <c r="H68" i="8"/>
  <c r="G68" i="8"/>
  <c r="F68" i="8"/>
  <c r="E68" i="8"/>
  <c r="D68" i="8"/>
  <c r="H62" i="8"/>
  <c r="G62" i="8"/>
  <c r="F62" i="8"/>
  <c r="E62" i="8"/>
  <c r="H56" i="8"/>
  <c r="G56" i="8"/>
  <c r="F56" i="8"/>
  <c r="E56" i="8"/>
  <c r="D56" i="8"/>
  <c r="H50" i="8"/>
  <c r="G50" i="8"/>
  <c r="F50" i="8"/>
  <c r="E50" i="8"/>
  <c r="D50" i="8"/>
  <c r="H44" i="8"/>
  <c r="G44" i="8"/>
  <c r="F44" i="8"/>
  <c r="E44" i="8"/>
  <c r="D44" i="8"/>
  <c r="H38" i="8"/>
  <c r="G38" i="8"/>
  <c r="F38" i="8"/>
  <c r="E38" i="8"/>
  <c r="D38" i="8"/>
  <c r="I34" i="8"/>
  <c r="H32" i="8"/>
  <c r="G32" i="8"/>
  <c r="F32" i="8"/>
  <c r="E32" i="8"/>
  <c r="D32" i="8"/>
  <c r="I28" i="8"/>
  <c r="H26" i="8"/>
  <c r="G26" i="8"/>
  <c r="F26" i="8"/>
  <c r="E26" i="8"/>
  <c r="D26" i="8"/>
  <c r="I24" i="8"/>
  <c r="I22" i="8"/>
  <c r="I20" i="8"/>
  <c r="H19" i="8"/>
  <c r="G19" i="8"/>
  <c r="F19" i="8"/>
  <c r="E19" i="8"/>
  <c r="D19" i="8"/>
  <c r="C19" i="8"/>
  <c r="C26" i="8"/>
  <c r="C32" i="8"/>
  <c r="C38" i="8"/>
  <c r="C44" i="8"/>
  <c r="C50" i="8"/>
  <c r="C56" i="8"/>
  <c r="C62" i="8"/>
  <c r="C68" i="8"/>
  <c r="I14" i="8"/>
  <c r="I13" i="8"/>
  <c r="A13" i="8"/>
  <c r="A20" i="8"/>
  <c r="A27" i="8"/>
  <c r="A33" i="8"/>
  <c r="A39" i="8"/>
  <c r="A45" i="8"/>
  <c r="A51" i="8"/>
  <c r="A57" i="8"/>
  <c r="H12" i="8"/>
  <c r="H69" i="8"/>
  <c r="G12" i="8"/>
  <c r="G69" i="8"/>
  <c r="F12" i="8"/>
  <c r="E12" i="8"/>
  <c r="E69" i="8"/>
  <c r="D12" i="8"/>
  <c r="D69" i="8"/>
  <c r="D77" i="9"/>
  <c r="F66" i="9"/>
  <c r="D66" i="9"/>
  <c r="G65" i="9"/>
  <c r="F65" i="9"/>
  <c r="E65" i="9"/>
  <c r="E66" i="9"/>
  <c r="D65" i="9"/>
  <c r="C65" i="9"/>
  <c r="H63" i="9"/>
  <c r="H62" i="9"/>
  <c r="H65" i="9"/>
  <c r="G61" i="9"/>
  <c r="F61" i="9"/>
  <c r="E61" i="9"/>
  <c r="D61" i="9"/>
  <c r="I60" i="9"/>
  <c r="I59" i="9"/>
  <c r="I58" i="9"/>
  <c r="H58" i="9"/>
  <c r="H61" i="9"/>
  <c r="G57" i="9"/>
  <c r="G66" i="9"/>
  <c r="F57" i="9"/>
  <c r="E57" i="9"/>
  <c r="D57" i="9"/>
  <c r="I55" i="9"/>
  <c r="I54" i="9"/>
  <c r="H54" i="9"/>
  <c r="H57" i="9"/>
  <c r="G53" i="9"/>
  <c r="F53" i="9"/>
  <c r="E53" i="9"/>
  <c r="D53" i="9"/>
  <c r="I51" i="9"/>
  <c r="I50" i="9"/>
  <c r="I49" i="9"/>
  <c r="H49" i="9"/>
  <c r="I48" i="9"/>
  <c r="H48" i="9"/>
  <c r="I47" i="9"/>
  <c r="H47" i="9"/>
  <c r="H53" i="9"/>
  <c r="G46" i="9"/>
  <c r="F46" i="9"/>
  <c r="E46" i="9"/>
  <c r="D46" i="9"/>
  <c r="I45" i="9"/>
  <c r="I44" i="9"/>
  <c r="I43" i="9"/>
  <c r="H43" i="9"/>
  <c r="H46" i="9"/>
  <c r="I41" i="9"/>
  <c r="H41" i="9"/>
  <c r="I40" i="9"/>
  <c r="H40" i="9"/>
  <c r="G39" i="9"/>
  <c r="F39" i="9"/>
  <c r="E39" i="9"/>
  <c r="D39" i="9"/>
  <c r="I38" i="9"/>
  <c r="H38" i="9"/>
  <c r="I36" i="9"/>
  <c r="H36" i="9"/>
  <c r="I35" i="9"/>
  <c r="H35" i="9"/>
  <c r="I34" i="9"/>
  <c r="H34" i="9"/>
  <c r="H39" i="9"/>
  <c r="G33" i="9"/>
  <c r="F33" i="9"/>
  <c r="E33" i="9"/>
  <c r="D33" i="9"/>
  <c r="I32" i="9"/>
  <c r="I31" i="9"/>
  <c r="H31" i="9"/>
  <c r="H30" i="9"/>
  <c r="H28" i="9"/>
  <c r="H33" i="9"/>
  <c r="I27" i="9"/>
  <c r="G26" i="9"/>
  <c r="F26" i="9"/>
  <c r="E26" i="9"/>
  <c r="D26" i="9"/>
  <c r="I25" i="9"/>
  <c r="H25" i="9"/>
  <c r="H24" i="9"/>
  <c r="H23" i="9"/>
  <c r="H26" i="9"/>
  <c r="I22" i="9"/>
  <c r="I20" i="9"/>
  <c r="H19" i="9"/>
  <c r="G19" i="9"/>
  <c r="F19" i="9"/>
  <c r="E19" i="9"/>
  <c r="D19" i="9"/>
  <c r="I15" i="9"/>
  <c r="I14" i="9"/>
  <c r="I13" i="9"/>
  <c r="H12" i="9"/>
  <c r="G12" i="9"/>
  <c r="F12" i="9"/>
  <c r="E12" i="9"/>
  <c r="D12" i="9"/>
  <c r="H11" i="9"/>
  <c r="H10" i="9"/>
  <c r="H66" i="9"/>
  <c r="A21" i="6"/>
  <c r="A20" i="6"/>
  <c r="A19" i="6"/>
  <c r="A18" i="6"/>
  <c r="A17" i="6"/>
  <c r="A16" i="6"/>
  <c r="A59" i="6"/>
  <c r="I67" i="5"/>
  <c r="I68" i="5"/>
  <c r="H67" i="5"/>
  <c r="H68" i="5"/>
  <c r="G67" i="5"/>
  <c r="G68" i="5"/>
  <c r="F67" i="5"/>
  <c r="F68" i="5"/>
  <c r="E67" i="5"/>
  <c r="D67" i="5"/>
  <c r="D68" i="5"/>
  <c r="J66" i="5"/>
  <c r="J65" i="5"/>
  <c r="J67" i="5"/>
  <c r="J64" i="5"/>
  <c r="I63" i="5"/>
  <c r="H63" i="5"/>
  <c r="G63" i="5"/>
  <c r="F63" i="5"/>
  <c r="E63" i="5"/>
  <c r="D63" i="5"/>
  <c r="J62" i="5"/>
  <c r="J61" i="5"/>
  <c r="J60" i="5"/>
  <c r="J59" i="5"/>
  <c r="J63" i="5"/>
  <c r="I58" i="5"/>
  <c r="H58" i="5"/>
  <c r="G58" i="5"/>
  <c r="F58" i="5"/>
  <c r="E58" i="5"/>
  <c r="D58" i="5"/>
  <c r="J57" i="5"/>
  <c r="J56" i="5"/>
  <c r="J55" i="5"/>
  <c r="J54" i="5"/>
  <c r="J58" i="5"/>
  <c r="I53" i="5"/>
  <c r="H53" i="5"/>
  <c r="G53" i="5"/>
  <c r="F53" i="5"/>
  <c r="E53" i="5"/>
  <c r="D53" i="5"/>
  <c r="J52" i="5"/>
  <c r="J51" i="5"/>
  <c r="J53" i="5"/>
  <c r="J50" i="5"/>
  <c r="J49" i="5"/>
  <c r="J48" i="5"/>
  <c r="I47" i="5"/>
  <c r="H47" i="5"/>
  <c r="G47" i="5"/>
  <c r="F47" i="5"/>
  <c r="E47" i="5"/>
  <c r="D47" i="5"/>
  <c r="J46" i="5"/>
  <c r="J45" i="5"/>
  <c r="J44" i="5"/>
  <c r="J43" i="5"/>
  <c r="J42" i="5"/>
  <c r="J41" i="5"/>
  <c r="J47" i="5"/>
  <c r="I40" i="5"/>
  <c r="H40" i="5"/>
  <c r="G40" i="5"/>
  <c r="F40" i="5"/>
  <c r="E40" i="5"/>
  <c r="E68" i="5"/>
  <c r="D40" i="5"/>
  <c r="J39" i="5"/>
  <c r="J38" i="5"/>
  <c r="J37" i="5"/>
  <c r="J36" i="5"/>
  <c r="J40" i="5"/>
  <c r="J35" i="5"/>
  <c r="I34" i="5"/>
  <c r="H34" i="5"/>
  <c r="G34" i="5"/>
  <c r="F34" i="5"/>
  <c r="E34" i="5"/>
  <c r="D34" i="5"/>
  <c r="J33" i="5"/>
  <c r="J32" i="5"/>
  <c r="J31" i="5"/>
  <c r="J30" i="5"/>
  <c r="J29" i="5"/>
  <c r="J34" i="5"/>
  <c r="I28" i="5"/>
  <c r="H28" i="5"/>
  <c r="G28" i="5"/>
  <c r="F28" i="5"/>
  <c r="E28" i="5"/>
  <c r="D28" i="5"/>
  <c r="J27" i="5"/>
  <c r="J26" i="5"/>
  <c r="J25" i="5"/>
  <c r="J24" i="5"/>
  <c r="J23" i="5"/>
  <c r="J22" i="5"/>
  <c r="J28" i="5"/>
  <c r="I21" i="5"/>
  <c r="H21" i="5"/>
  <c r="G21" i="5"/>
  <c r="F21" i="5"/>
  <c r="E21" i="5"/>
  <c r="D21" i="5"/>
  <c r="J20" i="5"/>
  <c r="J19" i="5"/>
  <c r="J18" i="5"/>
  <c r="J17" i="5"/>
  <c r="J21" i="5"/>
  <c r="J16" i="5"/>
  <c r="J15" i="5"/>
  <c r="I14" i="5"/>
  <c r="H14" i="5"/>
  <c r="G14" i="5"/>
  <c r="F14" i="5"/>
  <c r="E14" i="5"/>
  <c r="D14" i="5"/>
  <c r="J13" i="5"/>
  <c r="J12" i="5"/>
  <c r="J11" i="5"/>
  <c r="J10" i="5"/>
  <c r="J9" i="5"/>
  <c r="J14" i="5"/>
  <c r="J8" i="5"/>
  <c r="J68" i="5"/>
  <c r="E79" i="4"/>
  <c r="D79" i="4"/>
  <c r="E78" i="4"/>
  <c r="D78" i="4"/>
  <c r="E77" i="4"/>
  <c r="D77" i="4"/>
  <c r="E74" i="4"/>
  <c r="D74" i="4"/>
  <c r="E73" i="4"/>
  <c r="D73" i="4"/>
  <c r="E72" i="4"/>
  <c r="D72" i="4"/>
  <c r="I66" i="4"/>
  <c r="H66" i="4"/>
  <c r="G66" i="4"/>
  <c r="F66" i="4"/>
  <c r="J65" i="4"/>
  <c r="E65" i="4"/>
  <c r="E66" i="4"/>
  <c r="D65" i="4"/>
  <c r="D64" i="4"/>
  <c r="J63" i="4"/>
  <c r="D63" i="4"/>
  <c r="D66" i="4"/>
  <c r="I62" i="4"/>
  <c r="H62" i="4"/>
  <c r="G62" i="4"/>
  <c r="F62" i="4"/>
  <c r="D61" i="4"/>
  <c r="E60" i="4"/>
  <c r="D60" i="4"/>
  <c r="J59" i="4"/>
  <c r="E59" i="4"/>
  <c r="E62" i="4"/>
  <c r="D59" i="4"/>
  <c r="D62" i="4"/>
  <c r="I58" i="4"/>
  <c r="H58" i="4"/>
  <c r="G58" i="4"/>
  <c r="F58" i="4"/>
  <c r="D57" i="4"/>
  <c r="E56" i="4"/>
  <c r="D56" i="4"/>
  <c r="E55" i="4"/>
  <c r="E58" i="4"/>
  <c r="D55" i="4"/>
  <c r="D58" i="4"/>
  <c r="I54" i="4"/>
  <c r="H54" i="4"/>
  <c r="G54" i="4"/>
  <c r="F54" i="4"/>
  <c r="E53" i="4"/>
  <c r="D53" i="4"/>
  <c r="E52" i="4"/>
  <c r="D52" i="4"/>
  <c r="E51" i="4"/>
  <c r="D51" i="4"/>
  <c r="E50" i="4"/>
  <c r="D50" i="4"/>
  <c r="E49" i="4"/>
  <c r="D49" i="4"/>
  <c r="D54" i="4"/>
  <c r="E48" i="4"/>
  <c r="E54" i="4"/>
  <c r="D48" i="4"/>
  <c r="I47" i="4"/>
  <c r="H47" i="4"/>
  <c r="G47" i="4"/>
  <c r="F47" i="4"/>
  <c r="E46" i="4"/>
  <c r="D46" i="4"/>
  <c r="E45" i="4"/>
  <c r="D45" i="4"/>
  <c r="E44" i="4"/>
  <c r="D44" i="4"/>
  <c r="E43" i="4"/>
  <c r="E47" i="4"/>
  <c r="D43" i="4"/>
  <c r="D47" i="4"/>
  <c r="J42" i="4"/>
  <c r="E42" i="4"/>
  <c r="D42" i="4"/>
  <c r="E41" i="4"/>
  <c r="D41" i="4"/>
  <c r="I40" i="4"/>
  <c r="H40" i="4"/>
  <c r="G40" i="4"/>
  <c r="F40" i="4"/>
  <c r="E39" i="4"/>
  <c r="D39" i="4"/>
  <c r="E38" i="4"/>
  <c r="D38" i="4"/>
  <c r="E37" i="4"/>
  <c r="D37" i="4"/>
  <c r="E36" i="4"/>
  <c r="D36" i="4"/>
  <c r="E35" i="4"/>
  <c r="E40" i="4"/>
  <c r="D35" i="4"/>
  <c r="D40" i="4"/>
  <c r="I34" i="4"/>
  <c r="H34" i="4"/>
  <c r="G34" i="4"/>
  <c r="F34" i="4"/>
  <c r="E33" i="4"/>
  <c r="D33" i="4"/>
  <c r="E32" i="4"/>
  <c r="D32" i="4"/>
  <c r="E31" i="4"/>
  <c r="D31" i="4"/>
  <c r="E30" i="4"/>
  <c r="E29" i="4"/>
  <c r="D29" i="4"/>
  <c r="J28" i="4"/>
  <c r="E28" i="4"/>
  <c r="E34" i="4"/>
  <c r="D28" i="4"/>
  <c r="D34" i="4"/>
  <c r="I27" i="4"/>
  <c r="H27" i="4"/>
  <c r="G27" i="4"/>
  <c r="F27" i="4"/>
  <c r="E26" i="4"/>
  <c r="D26" i="4"/>
  <c r="E25" i="4"/>
  <c r="D25" i="4"/>
  <c r="J24" i="4"/>
  <c r="E24" i="4"/>
  <c r="E23" i="4"/>
  <c r="D23" i="4"/>
  <c r="E22" i="4"/>
  <c r="D22" i="4"/>
  <c r="E21" i="4"/>
  <c r="E27" i="4"/>
  <c r="D21" i="4"/>
  <c r="D27" i="4"/>
  <c r="I20" i="4"/>
  <c r="H20" i="4"/>
  <c r="G20" i="4"/>
  <c r="F20" i="4"/>
  <c r="E19" i="4"/>
  <c r="D19" i="4"/>
  <c r="E18" i="4"/>
  <c r="D18" i="4"/>
  <c r="E17" i="4"/>
  <c r="D17" i="4"/>
  <c r="E16" i="4"/>
  <c r="D16" i="4"/>
  <c r="E15" i="4"/>
  <c r="E20" i="4"/>
  <c r="D15" i="4"/>
  <c r="D20" i="4"/>
  <c r="E14" i="4"/>
  <c r="D14" i="4"/>
  <c r="I13" i="4"/>
  <c r="I67" i="4"/>
  <c r="H13" i="4"/>
  <c r="H67" i="4"/>
  <c r="G13" i="4"/>
  <c r="G67" i="4"/>
  <c r="F13" i="4"/>
  <c r="F67" i="4"/>
  <c r="E12" i="4"/>
  <c r="D12" i="4"/>
  <c r="E11" i="4"/>
  <c r="D11" i="4"/>
  <c r="E10" i="4"/>
  <c r="D10" i="4"/>
  <c r="E9" i="4"/>
  <c r="E13" i="4"/>
  <c r="D9" i="4"/>
  <c r="D13" i="4"/>
  <c r="E8" i="4"/>
  <c r="D8" i="4"/>
  <c r="E7" i="4"/>
  <c r="D7" i="4"/>
  <c r="D67" i="4"/>
  <c r="E67" i="4"/>
  <c r="I67" i="3"/>
  <c r="E66" i="3"/>
  <c r="D66" i="3"/>
  <c r="E65" i="3"/>
  <c r="D65" i="3"/>
  <c r="E63" i="3"/>
  <c r="D63" i="3"/>
  <c r="I62" i="3"/>
  <c r="G62" i="3"/>
  <c r="F62" i="3"/>
  <c r="E61" i="3"/>
  <c r="D61" i="3"/>
  <c r="E60" i="3"/>
  <c r="D60" i="3"/>
  <c r="E58" i="3"/>
  <c r="D58" i="3"/>
  <c r="I57" i="3"/>
  <c r="H57" i="3"/>
  <c r="G57" i="3"/>
  <c r="F57" i="3"/>
  <c r="E56" i="3"/>
  <c r="D56" i="3"/>
  <c r="E55" i="3"/>
  <c r="D55" i="3"/>
  <c r="E54" i="3"/>
  <c r="D54" i="3"/>
  <c r="E53" i="3"/>
  <c r="D53" i="3"/>
  <c r="A53" i="3"/>
  <c r="A58" i="3"/>
  <c r="A63" i="3"/>
  <c r="I52" i="3"/>
  <c r="H52" i="3"/>
  <c r="G52" i="3"/>
  <c r="F52" i="3"/>
  <c r="E51" i="3"/>
  <c r="D51" i="3"/>
  <c r="E49" i="3"/>
  <c r="D49" i="3"/>
  <c r="E48" i="3"/>
  <c r="I47" i="3"/>
  <c r="H47" i="3"/>
  <c r="G47" i="3"/>
  <c r="F47" i="3"/>
  <c r="E46" i="3"/>
  <c r="D46" i="3"/>
  <c r="E45" i="3"/>
  <c r="D45" i="3"/>
  <c r="E44" i="3"/>
  <c r="E43" i="3"/>
  <c r="D43" i="3"/>
  <c r="E42" i="3"/>
  <c r="D42" i="3"/>
  <c r="I41" i="3"/>
  <c r="H41" i="3"/>
  <c r="G41" i="3"/>
  <c r="F41" i="3"/>
  <c r="E40" i="3"/>
  <c r="D40" i="3"/>
  <c r="D39" i="3"/>
  <c r="E38" i="3"/>
  <c r="D38" i="3"/>
  <c r="E36" i="3"/>
  <c r="D36" i="3"/>
  <c r="I35" i="3"/>
  <c r="H35" i="3"/>
  <c r="G35" i="3"/>
  <c r="F35" i="3"/>
  <c r="E34" i="3"/>
  <c r="D34" i="3"/>
  <c r="E32" i="3"/>
  <c r="D32" i="3"/>
  <c r="E31" i="3"/>
  <c r="D31" i="3"/>
  <c r="E30" i="3"/>
  <c r="D30" i="3"/>
  <c r="E29" i="3"/>
  <c r="D29" i="3"/>
  <c r="E28" i="3"/>
  <c r="D28" i="3"/>
  <c r="I27" i="3"/>
  <c r="H27" i="3"/>
  <c r="E26" i="3"/>
  <c r="D26" i="3"/>
  <c r="E25" i="3"/>
  <c r="D25" i="3"/>
  <c r="E24" i="3"/>
  <c r="D24" i="3"/>
  <c r="E23" i="3"/>
  <c r="D23" i="3"/>
  <c r="E22" i="3"/>
  <c r="D22" i="3"/>
  <c r="I20" i="3"/>
  <c r="H20" i="3"/>
  <c r="C20" i="3"/>
  <c r="C27" i="3"/>
  <c r="C35" i="3"/>
  <c r="E17" i="3"/>
  <c r="D17" i="3"/>
  <c r="E16" i="3"/>
  <c r="D16" i="3"/>
  <c r="E15" i="3"/>
  <c r="D15" i="3"/>
  <c r="E14" i="3"/>
  <c r="D14" i="3"/>
  <c r="A13" i="3"/>
  <c r="A21" i="3"/>
  <c r="A28" i="3"/>
  <c r="I12" i="3"/>
  <c r="H12" i="3"/>
  <c r="G12" i="3"/>
  <c r="F12" i="3"/>
  <c r="E11" i="3"/>
  <c r="D11" i="3"/>
  <c r="E10" i="3"/>
  <c r="D10" i="3"/>
  <c r="E9" i="3"/>
  <c r="D9" i="3"/>
  <c r="E8" i="3"/>
  <c r="D8" i="3"/>
  <c r="E7" i="3"/>
  <c r="D7" i="3"/>
  <c r="E6" i="3"/>
  <c r="D6" i="3"/>
  <c r="D52" i="3"/>
  <c r="E41" i="3"/>
  <c r="E52" i="3"/>
  <c r="E35" i="3"/>
  <c r="D12" i="3"/>
  <c r="E12" i="3"/>
  <c r="I68" i="3"/>
  <c r="D35" i="3"/>
  <c r="D57" i="3"/>
  <c r="G20" i="3"/>
  <c r="D47" i="3"/>
  <c r="D41" i="3"/>
  <c r="E47" i="3"/>
  <c r="E57" i="3"/>
  <c r="C41" i="3"/>
  <c r="C47" i="3"/>
  <c r="C52" i="3"/>
  <c r="C57" i="3"/>
  <c r="C62" i="3"/>
  <c r="C67" i="3"/>
  <c r="G27" i="3"/>
  <c r="F67" i="3"/>
  <c r="H59" i="3"/>
  <c r="H62" i="3"/>
  <c r="E20" i="3"/>
  <c r="G67" i="3"/>
  <c r="G68" i="3"/>
  <c r="H64" i="3"/>
  <c r="H67" i="3"/>
  <c r="D20" i="3"/>
  <c r="F20" i="3"/>
  <c r="F27" i="3"/>
  <c r="E27" i="3"/>
  <c r="D27" i="3"/>
  <c r="D59" i="3"/>
  <c r="D62" i="3"/>
  <c r="E59" i="3"/>
  <c r="E62" i="3"/>
  <c r="H68" i="3"/>
  <c r="F68" i="3"/>
  <c r="D67" i="3"/>
  <c r="E67" i="3"/>
  <c r="E68" i="3"/>
  <c r="D68"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tc={9084A272-5EC0-4823-AF95-10624214F34D}</author>
    <author>tc={844DBA4F-D8BA-4EC7-A03A-547EEBE38138}</author>
    <author>tc={C258F67D-0102-49F8-8F68-FB0A81D690EF}</author>
    <author>tc={25CEE894-1DE5-4D1D-897A-C868EA0C7CC2}</author>
    <author>tc={FFB4AF87-360C-4171-B30F-19A4E571E5A8}</author>
    <author>tc={30068A94-8EBA-4C1B-A63A-1254F1D3762E}</author>
    <author>tc={D826E0F8-DC56-4F65-B261-D15E3FDE5ADD}</author>
  </authors>
  <commentList>
    <comment ref="F10" authorId="0" shapeId="0" xr:uid="{9084A272-5EC0-4823-AF95-10624214F34D}">
      <text>
        <t>[Comentario encadenado]
Su versión de Excel le permite leer este comentario encadenado; sin embargo, las ediciones que se apliquen se quitarán si el archivo se abre en una versión más reciente de Excel. Más información: https://go.microsoft.com/fwlink/?linkid=870924
Comentario:
    Lista Cruzada</t>
      </text>
    </comment>
    <comment ref="F25" authorId="1" shapeId="0" xr:uid="{844DBA4F-D8BA-4EC7-A03A-547EEBE38138}">
      <text>
        <t>[Comentario encadenado]
Su versión de Excel le permite leer este comentario encadenado; sin embargo, las ediciones que se apliquen se quitarán si el archivo se abre en una versión más reciente de Excel. Más información: https://go.microsoft.com/fwlink/?linkid=870924
Comentario:
    Ingles 4 (UPN) Nivel intermedio concluido</t>
      </text>
    </comment>
    <comment ref="F52" authorId="2" shapeId="0" xr:uid="{C258F67D-0102-49F8-8F68-FB0A81D690EF}">
      <text>
        <t>[Comentario encadenado]
Su versión de Excel le permite leer este comentario encadenado; sin embargo, las ediciones que se apliquen se quitarán si el archivo se abre en una versión más reciente de Excel. Más información: https://go.microsoft.com/fwlink/?linkid=870924
Comentario:
    Ingles 4 (UPN) Nivel intermedio concluido</t>
      </text>
    </comment>
    <comment ref="J52" authorId="3" shapeId="0" xr:uid="{25CEE894-1DE5-4D1D-897A-C868EA0C7CC2}">
      <text>
        <t>[Comentario encadenado]
Su versión de Excel le permite leer este comentario encadenado; sin embargo, las ediciones que se apliquen se quitarán si el archivo se abre en una versión más reciente de Excel. Más información: https://go.microsoft.com/fwlink/?linkid=870924
Comentario:
    Ingles 4 (UPN) Nivel intermedio concluido</t>
      </text>
    </comment>
    <comment ref="J55" authorId="4" shapeId="0" xr:uid="{FFB4AF87-360C-4171-B30F-19A4E571E5A8}">
      <text>
        <t>[Comentario encadenado]
Su versión de Excel le permite leer este comentario encadenado; sin embargo, las ediciones que se apliquen se quitarán si el archivo se abre en una versión más reciente de Excel. Más información: https://go.microsoft.com/fwlink/?linkid=870924
Comentario:
    Ingles 4 (UPN) Nivel intermedio concluido</t>
      </text>
    </comment>
    <comment ref="J58" authorId="5" shapeId="0" xr:uid="{30068A94-8EBA-4C1B-A63A-1254F1D3762E}">
      <text>
        <t>[Comentario encadenado]
Su versión de Excel le permite leer este comentario encadenado; sin embargo, las ediciones que se apliquen se quitarán si el archivo se abre en una versión más reciente de Excel. Más información: https://go.microsoft.com/fwlink/?linkid=870924
Comentario:
    Compartido carreraras</t>
      </text>
    </comment>
    <comment ref="F62" authorId="6" shapeId="0" xr:uid="{D826E0F8-DC56-4F65-B261-D15E3FDE5ADD}">
      <text>
        <t>[Comentario encadenado]
Su versión de Excel le permite leer este comentario encadenado; sin embargo, las ediciones que se apliquen se quitarán si el archivo se abre en una versión más reciente de Excel. Más información: https://go.microsoft.com/fwlink/?linkid=870924
Comentario:
    Ingles 4 (UPN) Nivel intermedio concluido</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tc={746A26B8-1E79-4328-A8EB-0D171957E097}</author>
    <author>tc={0A63ABE7-1580-4B5D-A96C-36804D02A79E}</author>
  </authors>
  <commentList>
    <comment ref="C65" authorId="0" shapeId="0" xr:uid="{746A26B8-1E79-4328-A8EB-0D171957E097}">
      <text>
        <t>[Comentario encadenado]
Su versión de Excel le permite leer este comentario encadenado; sin embargo, las ediciones que se apliquen se quitarán si el archivo se abre en una versión más reciente de Excel. Más información: https://go.microsoft.com/fwlink/?linkid=870924
Comentario:
    Campus Comas</t>
      </text>
    </comment>
    <comment ref="C66" authorId="1" shapeId="0" xr:uid="{0A63ABE7-1580-4B5D-A96C-36804D02A79E}">
      <text>
        <t>[Comentario encadenado]
Su versión de Excel le permite leer este comentario encadenado; sin embargo, las ediciones que se apliquen se quitarán si el archivo se abre en una versión más reciente de Excel. Más información: https://go.microsoft.com/fwlink/?linkid=870924
Comentario:
    Campus Breña</t>
      </text>
    </comment>
  </commentList>
</comments>
</file>

<file path=xl/sharedStrings.xml><?xml version="1.0" encoding="utf-8"?>
<sst xmlns="http://schemas.openxmlformats.org/spreadsheetml/2006/main" count="1549" uniqueCount="518">
  <si>
    <t>CICLO</t>
  </si>
  <si>
    <t>CURSO</t>
  </si>
  <si>
    <t>CR</t>
  </si>
  <si>
    <t>HC</t>
  </si>
  <si>
    <t>HT</t>
  </si>
  <si>
    <t>HP</t>
  </si>
  <si>
    <t>HL</t>
  </si>
  <si>
    <t>REQUISITOS</t>
  </si>
  <si>
    <t>INVESTIGACIÓN DE MERCADOS</t>
  </si>
  <si>
    <t>BUSINESS TRENDS</t>
  </si>
  <si>
    <t>PLANEAMIENTO ESTRATÉGICO</t>
  </si>
  <si>
    <t>INTELIGENCIA COMERCIAL INTERNACIONAL</t>
  </si>
  <si>
    <t>LOGÍSTICA Y DISTRIBUCIÓN FÍSICA INTERNACIONAL</t>
  </si>
  <si>
    <t>TC</t>
  </si>
  <si>
    <t>PROYECTO SOCIAL (*)</t>
  </si>
  <si>
    <t>INTERNATIONAL BUSINESS PLAN</t>
  </si>
  <si>
    <t xml:space="preserve"> (* )Es requisito indispensable para llevar el curso de International Business Plan haber aprobado el examen de selección o haber culminado satisfactoriamente el nivel 4 de EPEC</t>
  </si>
  <si>
    <t>FACULTAD DE  NEGOCIOS</t>
  </si>
  <si>
    <t>CARRERA PROFESIONAL DE ADMINISTRACIÓN Y NEGOCIOS INTERNACIONALES</t>
  </si>
  <si>
    <t>COMPLEMENTOS  DE MATEMÁTICA</t>
  </si>
  <si>
    <t>NEGOCIOS INTERNACIONALES Y GLOBALIZACIÓN</t>
  </si>
  <si>
    <t>ADMINISTRACIÓN</t>
  </si>
  <si>
    <t>COMUNICACIÓN 1 (*)</t>
  </si>
  <si>
    <t>TOTAL CICLO</t>
  </si>
  <si>
    <t>CONTABILIDAD GENERAL</t>
  </si>
  <si>
    <t xml:space="preserve">MICROECONOMÍA PARA ADMINISTRADORES </t>
  </si>
  <si>
    <t>COMERCIO INTERNACIONAL Y GEOGRAFÍA CULTURAL</t>
  </si>
  <si>
    <t>PSICOLOGÍA DE LA FELICIDAD (*)</t>
  </si>
  <si>
    <t>COMUNICACIÓN 2 (*)</t>
  </si>
  <si>
    <t>MATEMÁTICA 1</t>
  </si>
  <si>
    <t>DESARROLLO ORGANIZACIONAL</t>
  </si>
  <si>
    <t>METODOLOGÍA UNIVERSITARIA (*)</t>
  </si>
  <si>
    <t>DERECHO EMPRESARIAL</t>
  </si>
  <si>
    <t>COMUNICACIÓN 3</t>
  </si>
  <si>
    <t>MATEMÁTICA FINANCIERA</t>
  </si>
  <si>
    <t>DESARROLLO DE PRODUCTOS INTERNACIONALES</t>
  </si>
  <si>
    <t>PROBABILIDAD Y ESTADÍSTICA (*)</t>
  </si>
  <si>
    <t>DERECHO DEL COMERCIO INTERNACIONAL</t>
  </si>
  <si>
    <t>HERRAMIENTAS INFORMÁTICAS (*)</t>
  </si>
  <si>
    <t>COSTOS Y PRESUPUESTOS</t>
  </si>
  <si>
    <t>ADUANAS</t>
  </si>
  <si>
    <t>EMPLEABILIDAD (*)</t>
  </si>
  <si>
    <t>CANALES Y PROMOCIÓN INTERNACIONAL</t>
  </si>
  <si>
    <t>FINANZAS</t>
  </si>
  <si>
    <t>PRE BEGINNER 1 (*)</t>
  </si>
  <si>
    <t>TECNOLOGÍAS DE LA INFORMACIÓN PARA LA GESTIÓN DE LOS NNII</t>
  </si>
  <si>
    <t>PRE BEGINNER 2 (*)</t>
  </si>
  <si>
    <t>COSTOS Y COTIZACIONES INTERNACIONALES</t>
  </si>
  <si>
    <t>FINANCIAMIENTO DE COMERCIO INTERNACIONAL</t>
  </si>
  <si>
    <t>MARKETING INTERNACIONAL</t>
  </si>
  <si>
    <t xml:space="preserve">PLANEAMIENTO ESTRATÉGICO </t>
  </si>
  <si>
    <t>GLOBAL MARKET PERSPECTIVES</t>
  </si>
  <si>
    <t>TOTAL PLAN DE ESTUDIOS</t>
  </si>
  <si>
    <t xml:space="preserve"> (* ) Examen de selección o haber culminado satisfactoriamente el nivel 4 de EPEC</t>
  </si>
  <si>
    <t xml:space="preserve">EMPLEABILIDAD(*)+COSTOS Y COTIZACIONES INTERNACIONALES </t>
  </si>
  <si>
    <t>CURSOS ELECTIVOS-ADMINISTRACIÓN Y NEGOCIOS INTERNACIONALES</t>
  </si>
  <si>
    <t>FERIAS Y MISIONES</t>
  </si>
  <si>
    <t>ENVASES Y EMBALAJES</t>
  </si>
  <si>
    <t>NEGOCIACIÓN Y RESOLUCIÓN DE CONFLICTOS</t>
  </si>
  <si>
    <t>GESTIÓN DE RIESGOS INTERNACIONALES</t>
  </si>
  <si>
    <t>DESARROLLO DEL TALENTO (*)</t>
  </si>
  <si>
    <t>CÓDIGO BANNER</t>
  </si>
  <si>
    <t>RRHH1401A</t>
  </si>
  <si>
    <t>MAGM1420</t>
  </si>
  <si>
    <t>MAGM1510A</t>
  </si>
  <si>
    <t>RRHH1101</t>
  </si>
  <si>
    <t>MATH1001</t>
  </si>
  <si>
    <t>MAGM1109</t>
  </si>
  <si>
    <t>HUMA1111</t>
  </si>
  <si>
    <t>MAGM1101</t>
  </si>
  <si>
    <t>LENG1001</t>
  </si>
  <si>
    <t>MATH1100A</t>
  </si>
  <si>
    <t>CONT1106</t>
  </si>
  <si>
    <t>ECON1209A</t>
  </si>
  <si>
    <t>COME1203</t>
  </si>
  <si>
    <t>PSGE1106</t>
  </si>
  <si>
    <t>IDIO1401</t>
  </si>
  <si>
    <t>LENG1002</t>
  </si>
  <si>
    <t>MATH1111A</t>
  </si>
  <si>
    <t>MAGM1211</t>
  </si>
  <si>
    <t>INVE1101</t>
  </si>
  <si>
    <t>MARK1204A</t>
  </si>
  <si>
    <t>DERE1201A</t>
  </si>
  <si>
    <t>LENG1003</t>
  </si>
  <si>
    <t>FINN1201</t>
  </si>
  <si>
    <t>INVE1301</t>
  </si>
  <si>
    <t>MARK1206</t>
  </si>
  <si>
    <t>STAT1203A</t>
  </si>
  <si>
    <t>DERE1301</t>
  </si>
  <si>
    <t>IDIO1402</t>
  </si>
  <si>
    <t>INFO1120A</t>
  </si>
  <si>
    <t>FINN1303</t>
  </si>
  <si>
    <t>MARK1302</t>
  </si>
  <si>
    <t>COME1302</t>
  </si>
  <si>
    <t>RRHH1303</t>
  </si>
  <si>
    <t>MARK1319</t>
  </si>
  <si>
    <t>FINN1202A</t>
  </si>
  <si>
    <t>ECON1205</t>
  </si>
  <si>
    <t>MAGM1401</t>
  </si>
  <si>
    <t>COME1303</t>
  </si>
  <si>
    <t>FINN1406A</t>
  </si>
  <si>
    <t>HUMA1406</t>
  </si>
  <si>
    <t>FINN1515</t>
  </si>
  <si>
    <t>EMPR1405</t>
  </si>
  <si>
    <t>SUPP1404</t>
  </si>
  <si>
    <t>MARK1308</t>
  </si>
  <si>
    <t>COME1402</t>
  </si>
  <si>
    <t>MAGM1414A</t>
  </si>
  <si>
    <t>COME1504</t>
  </si>
  <si>
    <t>DIRECCIÓN DE CAPITAL HUMANO (*)</t>
  </si>
  <si>
    <t xml:space="preserve">CONTABILIDAD GENERAL </t>
  </si>
  <si>
    <t>ELECTIVO 1</t>
  </si>
  <si>
    <t>ELECTIVO 2</t>
  </si>
  <si>
    <t xml:space="preserve">ELECTIVO 2 </t>
  </si>
  <si>
    <t xml:space="preserve">GESTIÓN DE LA CALIDAD (*) </t>
  </si>
  <si>
    <r>
      <t>Para optar el grado de Bachiller en Administración y Negocios Internacionales es indispensable cumplir con los requisitos establecido en el Reglamento de Grados y Títulos vigente</t>
    </r>
    <r>
      <rPr>
        <b/>
        <sz val="9"/>
        <color rgb="FF000000"/>
        <rFont val="Arial"/>
        <family val="2"/>
      </rPr>
      <t>.</t>
    </r>
  </si>
  <si>
    <t>MARK1408A</t>
  </si>
  <si>
    <t>MAGM1445</t>
  </si>
  <si>
    <t>INFO1309</t>
  </si>
  <si>
    <t>(* ) Examen de selección o haber culminado satisfactoriamente el nivel 4 de EPEC</t>
  </si>
  <si>
    <t>MARK1503A</t>
  </si>
  <si>
    <t>RESPONSABILIDAD SOCIAL (*)</t>
  </si>
  <si>
    <t>ECONOMÍA INTERNACIONAL (*)</t>
  </si>
  <si>
    <t>METODOLOGÍA DE LA INVESTIGACIÓN(*)</t>
  </si>
  <si>
    <t>METODOLOGÍA DE LA INVESTIGACIÓN(*) + LOGÍSTICA Y DISTRIBUCIÓN FÍSICA INTERNACIONAL</t>
  </si>
  <si>
    <t>TALLER DE TESIS 1 (*)</t>
  </si>
  <si>
    <t>TALLER DE TESIS 2 (*)</t>
  </si>
  <si>
    <t>PRÁCTICA PREPROFESIONAL(*)</t>
  </si>
  <si>
    <t>MATEMÁTICA BÁSICA (*)</t>
  </si>
  <si>
    <t>MATEMÁTICA BÁSICA(*)</t>
  </si>
  <si>
    <t>METODOLOGÍA UNIVERSITARIA(*)</t>
  </si>
  <si>
    <t>DIRECCIÓN Y GESTIÓN INTERNACIONAL DE EMPRESAS(*)</t>
  </si>
  <si>
    <t>MARKETING  (*)</t>
  </si>
  <si>
    <t>MARKETING (*)</t>
  </si>
  <si>
    <t>INVE1442</t>
  </si>
  <si>
    <t>INVE1577</t>
  </si>
  <si>
    <t>INVE1639</t>
  </si>
  <si>
    <t>PLAN DE ESTUDIOS 2019</t>
  </si>
  <si>
    <t xml:space="preserve"> PLAN DE ESTUDIOS 2020-1</t>
  </si>
  <si>
    <t>CODIGO BANNER</t>
  </si>
  <si>
    <t>MAGM1113</t>
  </si>
  <si>
    <t>NEGOCIOS INTERNACIONALES</t>
  </si>
  <si>
    <t>DERECHO EMPRESARIAL Y LABORAL</t>
  </si>
  <si>
    <t>ENGLISH FOR BUSINESS</t>
  </si>
  <si>
    <t>INFORMÁTICA PARA NEGOCIOS</t>
  </si>
  <si>
    <t>COMERCIO INTERNACIONAL</t>
  </si>
  <si>
    <t>FINANZAS 1</t>
  </si>
  <si>
    <t>PROBABILIDAD Y ESTADÍSTICA(*)</t>
  </si>
  <si>
    <t>MARKETING(*)</t>
  </si>
  <si>
    <t>ADMINISTRACIÓN DE OPERACIONES</t>
  </si>
  <si>
    <t>GESTIÓN DE RECURSOS HUMANOS (*)</t>
  </si>
  <si>
    <t>GESTIÓN DE LA CADENA DE SUMINISTROS</t>
  </si>
  <si>
    <t>FINANZAS INTERNACIONALES</t>
  </si>
  <si>
    <t>ESTRATEGIAS DE NEGOCIOS GLOBALES</t>
  </si>
  <si>
    <t>PRÁCTICA PREPROFESIONAL (*)</t>
  </si>
  <si>
    <t>EMPLEABILIDAD(*)</t>
  </si>
  <si>
    <t>DIRECCIÓN Y GESTIÓN INTERNACIONAL DE EMPRESAS (*)</t>
  </si>
  <si>
    <t>TALLER DE TESIS 1  (*)</t>
  </si>
  <si>
    <t>TALLER DE TESIS 2  (*)</t>
  </si>
  <si>
    <t>INTERNATIONAL INVESTMENT PROJECT</t>
  </si>
  <si>
    <t>CURSOS ELECTIVOS - ADMINISTRACIÓN Y NEGOCIOS INTERNACIONALES</t>
  </si>
  <si>
    <t>EMPRESAS FAMILIARES</t>
  </si>
  <si>
    <t xml:space="preserve">TALLER DE VENTAS PARA EMPRENDEDORES </t>
  </si>
  <si>
    <t>TEATRO</t>
  </si>
  <si>
    <t>MARKETING DIGITAL Y ANALITICA WEB</t>
  </si>
  <si>
    <t>GESTION DE LA CALIDAD (*)</t>
  </si>
  <si>
    <t>NEGOCIACION Y RESOLUCION DE CONFLICTOS</t>
  </si>
  <si>
    <t>HNP</t>
  </si>
  <si>
    <t>TOTAL</t>
  </si>
  <si>
    <t>LENG1101</t>
  </si>
  <si>
    <t>LENGUA I</t>
  </si>
  <si>
    <t>MAGM1105</t>
  </si>
  <si>
    <t>INTRODUCCIÓN A LA ADMINISTRACIÓN</t>
  </si>
  <si>
    <t>MAGM1107</t>
  </si>
  <si>
    <t>INTRODUCCIÓN A LOS NEGOCIOS INTERNACIONALES</t>
  </si>
  <si>
    <t>MATH1100</t>
  </si>
  <si>
    <t>MATEMÁTICA BÁSICA</t>
  </si>
  <si>
    <t>MAGM1103</t>
  </si>
  <si>
    <t>PRESENTACIONES EFECTIVAS</t>
  </si>
  <si>
    <t>Total</t>
  </si>
  <si>
    <t>MATH1111</t>
  </si>
  <si>
    <t>MATEMÁTICA I</t>
  </si>
  <si>
    <t>Matemática Básica</t>
  </si>
  <si>
    <t>LENG1102</t>
  </si>
  <si>
    <t>LENGUA II</t>
  </si>
  <si>
    <t>Lengua I</t>
  </si>
  <si>
    <t>COME1102</t>
  </si>
  <si>
    <t>COMERCIO INTERNACIONAL Y GLOBALIZACIÓN</t>
  </si>
  <si>
    <t>Introducción a los Negocios Internacionales</t>
  </si>
  <si>
    <t>MAGM1106</t>
  </si>
  <si>
    <t>LIDERAZGO Y TRABAJO EN EQUIPO</t>
  </si>
  <si>
    <t>MARK1104</t>
  </si>
  <si>
    <t>MARKETING EMPRESARIAL</t>
  </si>
  <si>
    <t>Introducción a la Administración</t>
  </si>
  <si>
    <t xml:space="preserve">MATEMÁTICA FINANCIERA </t>
  </si>
  <si>
    <t>Matemática I</t>
  </si>
  <si>
    <t>STAT1201</t>
  </si>
  <si>
    <t>ESTADÍSTICA GENERAL</t>
  </si>
  <si>
    <t>MARK1102</t>
  </si>
  <si>
    <t>ESTRATEGIA DE PRODUCTO</t>
  </si>
  <si>
    <t>Marketing Empresarial</t>
  </si>
  <si>
    <t>CONT1104</t>
  </si>
  <si>
    <t>DERE1201</t>
  </si>
  <si>
    <t>MAGM1301</t>
  </si>
  <si>
    <t>COMPORTAMIENTO ORGANIZACIONAL (*)</t>
  </si>
  <si>
    <t xml:space="preserve">Estrategia de Producto </t>
  </si>
  <si>
    <t>STAT1202</t>
  </si>
  <si>
    <t>ESTADÍSTICA APLICADA</t>
  </si>
  <si>
    <t>Estadística General</t>
  </si>
  <si>
    <t>Derecho Empresarial + Comercio Internacional y Glob.</t>
  </si>
  <si>
    <t>Contabilidad  General + Matemática Financiera</t>
  </si>
  <si>
    <t>Estrategia de Producto + Estad. Aplicada</t>
  </si>
  <si>
    <t>Derecho del Comercio Internacional</t>
  </si>
  <si>
    <t>Metodología Universitaria(*)</t>
  </si>
  <si>
    <t>FINN1306</t>
  </si>
  <si>
    <t>ADMINISTRACIÓN FINANCIERA</t>
  </si>
  <si>
    <t>Costos y Presupuestos</t>
  </si>
  <si>
    <t>EMPR1302</t>
  </si>
  <si>
    <t>EMPRENDIMIENTO E INNOVACIÓN</t>
  </si>
  <si>
    <t>Economia Internacional (*)</t>
  </si>
  <si>
    <t>FINN1302</t>
  </si>
  <si>
    <t>FINANZAS CORPORATIVAS</t>
  </si>
  <si>
    <t>Administración Financiera</t>
  </si>
  <si>
    <t>COME1306</t>
  </si>
  <si>
    <t>E-BUSINESS</t>
  </si>
  <si>
    <t>Emprendimiento e Innovación</t>
  </si>
  <si>
    <t>Aduanas</t>
  </si>
  <si>
    <t>HUMA9948</t>
  </si>
  <si>
    <r>
      <t>ÉTICA Y CIUDADANÍA(*)</t>
    </r>
    <r>
      <rPr>
        <sz val="8"/>
        <color rgb="FFFF0000"/>
        <rFont val="Arial"/>
        <family val="2"/>
      </rPr>
      <t xml:space="preserve"> </t>
    </r>
  </si>
  <si>
    <t xml:space="preserve">INTELIGENCIA COMERCIAL INTERNACIONAL </t>
  </si>
  <si>
    <t>Estrategia de producto</t>
  </si>
  <si>
    <t>MAGM1404</t>
  </si>
  <si>
    <t>GESTIÓN DE LA CALIDAD(*)</t>
  </si>
  <si>
    <t xml:space="preserve">Investigación de Mercados </t>
  </si>
  <si>
    <t>INFO1402</t>
  </si>
  <si>
    <t>INFORMÁTICA PARA NEGOCIOS INTERNACIONALES</t>
  </si>
  <si>
    <t>E-Business</t>
  </si>
  <si>
    <t>RRHH1401</t>
  </si>
  <si>
    <t>Comportamiento Organizacional(*)</t>
  </si>
  <si>
    <t>LOGÍSTICA  Y DISTRIBUCIÓN FÍSICA INTERNACIONAL</t>
  </si>
  <si>
    <t>Canales y Promoción internacional</t>
  </si>
  <si>
    <t>FINN1406</t>
  </si>
  <si>
    <t>(*)</t>
  </si>
  <si>
    <t>MAGM1414</t>
  </si>
  <si>
    <t>DIRECCIÓN Y GESTIÓN INTERNACIONAL DE EMPRESAS</t>
  </si>
  <si>
    <t>Logística y Distribución Física Internacional</t>
  </si>
  <si>
    <t xml:space="preserve">Inteligencia Comercial Internacional </t>
  </si>
  <si>
    <t>MAGM1421</t>
  </si>
  <si>
    <t>TALLER DE ELABORACIÓN DE PLANES DE NEGOCIO</t>
  </si>
  <si>
    <t xml:space="preserve">Finanzas Corporativas </t>
  </si>
  <si>
    <t>INVE1502</t>
  </si>
  <si>
    <t>PROYECTO DE TESIS(*)</t>
  </si>
  <si>
    <t>Taller Elab. Planes de Negocio + Metodologìa de la Invest.(*)</t>
  </si>
  <si>
    <t>Business Trends</t>
  </si>
  <si>
    <t>INVE1501</t>
  </si>
  <si>
    <t>PRÁCTICA PRE PROFESIONAL</t>
  </si>
  <si>
    <t>FINN1502</t>
  </si>
  <si>
    <t>FINANCIAMIENTO DE COMERCIO EXTERIOR</t>
  </si>
  <si>
    <t xml:space="preserve">Costos y Cot. Internacionales + Finanzas Corporativas </t>
  </si>
  <si>
    <t>INVE1503</t>
  </si>
  <si>
    <t>TESIS(*)</t>
  </si>
  <si>
    <t>Proyecto de Tesis(*)</t>
  </si>
  <si>
    <t>MAGM1509</t>
  </si>
  <si>
    <t>INTERNATIONAL MANAGEMENT</t>
  </si>
  <si>
    <t>MAGM1507</t>
  </si>
  <si>
    <t>GESTIÓN ESTRATÉGICA DE LA RSE</t>
  </si>
  <si>
    <t xml:space="preserve">Dirección del Capital Humano(*) + Planeamiento Estratégico </t>
  </si>
  <si>
    <t>FACULTAD DE NEGOCIOS</t>
  </si>
  <si>
    <t>PLAN DE ESTUDIOS 2015</t>
  </si>
  <si>
    <t>Comportamiento Organizacional</t>
  </si>
  <si>
    <r>
      <t xml:space="preserve"> (*) Es requisito indispensable  para llevar el curso de </t>
    </r>
    <r>
      <rPr>
        <b/>
        <sz val="8"/>
        <rFont val="Arial"/>
        <family val="2"/>
      </rPr>
      <t>Business Trends (VIII Ciclo)</t>
    </r>
    <r>
      <rPr>
        <sz val="8"/>
        <rFont val="Arial"/>
        <family val="2"/>
      </rPr>
      <t xml:space="preserve"> haber aprobado el examen de ubicación ofrecido por la Universidad a quienes hayan cursado o cursen estudios de Inglés en otras instituciones o haber culminado satisfactoriamente el Nivel 4 de EPEC.</t>
    </r>
  </si>
  <si>
    <r>
      <rPr>
        <b/>
        <u/>
        <sz val="8"/>
        <rFont val="Arial"/>
        <family val="2"/>
      </rPr>
      <t>Para optar el grado de Bachiller en Administración y Negocios Internacionales es requisito indispensable</t>
    </r>
    <r>
      <rPr>
        <b/>
        <sz val="8"/>
        <rFont val="Arial"/>
        <family val="2"/>
      </rPr>
      <t>:</t>
    </r>
  </si>
  <si>
    <r>
      <t xml:space="preserve">1. </t>
    </r>
    <r>
      <rPr>
        <sz val="8"/>
        <rFont val="Arial"/>
        <family val="2"/>
      </rPr>
      <t>Haber aprobado las asignaturas obligatorias y obtenido el creditaje correspondiente de acuerdo al plan curricular de la carrera profesional cursada vigente al momento de su egreso.</t>
    </r>
  </si>
  <si>
    <r>
      <t xml:space="preserve">2. </t>
    </r>
    <r>
      <rPr>
        <sz val="8"/>
        <rFont val="Arial"/>
        <family val="2"/>
      </rPr>
      <t>Haber realizado 320 horas de Práctica PreProfesional como mínimo. Es requisito previo para realizar Prácticas PreProfesionales, haber aprobado el Taller de Empleabilidad ofrecido por la Universidad.</t>
    </r>
  </si>
  <si>
    <r>
      <t>3</t>
    </r>
    <r>
      <rPr>
        <sz val="8"/>
        <rFont val="Arial"/>
        <family val="2"/>
      </rPr>
      <t>. Haber demostrado el dominio del idioma Inglés a nivel intermedio al:</t>
    </r>
  </si>
  <si>
    <r>
      <t>a.</t>
    </r>
    <r>
      <rPr>
        <sz val="7"/>
        <rFont val="Times New Roman"/>
        <family val="1"/>
      </rPr>
      <t>    H</t>
    </r>
    <r>
      <rPr>
        <sz val="8"/>
        <rFont val="Arial"/>
        <family val="2"/>
      </rPr>
      <t>aber culminado satisfactoriamente el nivel 4 de EPEC, o</t>
    </r>
  </si>
  <si>
    <r>
      <t>b.</t>
    </r>
    <r>
      <rPr>
        <sz val="7"/>
        <rFont val="Times New Roman"/>
        <family val="1"/>
      </rPr>
      <t>     H</t>
    </r>
    <r>
      <rPr>
        <sz val="8"/>
        <rFont val="Arial"/>
        <family val="2"/>
      </rPr>
      <t>aber aprobado el examen de suficiencia administrado por la Escuela de Posgrado y Estudios Continuos (EPEC) de la universidad.</t>
    </r>
  </si>
  <si>
    <t>Clases Multicampus</t>
  </si>
  <si>
    <t xml:space="preserve">                                                                                                          FACULTAD DE NEGOCIOS</t>
  </si>
  <si>
    <t>MALLA 2020</t>
  </si>
  <si>
    <t>MALLA 2019</t>
  </si>
  <si>
    <t>CÓDIGO</t>
  </si>
  <si>
    <t>CURSOS  PE  2020</t>
  </si>
  <si>
    <t>CREDITOS EN PE 2020</t>
  </si>
  <si>
    <t>EQUIVALENCIAS  EN PE 2019</t>
  </si>
  <si>
    <t>CICLO EN PE 2019</t>
  </si>
  <si>
    <t>CRÉDITOS PE 2019</t>
  </si>
  <si>
    <t>DESARROLLO DEL TALENTO</t>
  </si>
  <si>
    <t xml:space="preserve">MARKETING </t>
  </si>
  <si>
    <t>MARKETING</t>
  </si>
  <si>
    <t>PSICOLOGÍA DE LA FELICIDAD(*)</t>
  </si>
  <si>
    <t xml:space="preserve">COMUNICACIÓN 3 </t>
  </si>
  <si>
    <t>HERRAMIENTAS INFORMÁTICAS(*)</t>
  </si>
  <si>
    <t>DIRECCIÓN DEL CAPITAL HUMANO (*)</t>
  </si>
  <si>
    <t>METODOLOGÍA DE LA INVESTIGACIÓN (*)</t>
  </si>
  <si>
    <t>INVE1445</t>
  </si>
  <si>
    <t xml:space="preserve">PRÁCTICA PREPROFESIONAL </t>
  </si>
  <si>
    <t>DERE1211</t>
  </si>
  <si>
    <t>FINN1426</t>
  </si>
  <si>
    <t>OPER1404</t>
  </si>
  <si>
    <t>RRHH1201</t>
  </si>
  <si>
    <t>SUPP1401</t>
  </si>
  <si>
    <t>INVE1461</t>
  </si>
  <si>
    <t>PRÁCTICA PREPROFESIONAL</t>
  </si>
  <si>
    <t>MATEMÁTICA 0  (CURSO EXTRA PLAN DE ESTUDIOS)</t>
  </si>
  <si>
    <t xml:space="preserve">LENGUA 0 (CURSO EXTRA PLAN DE ESTUDIOS)  </t>
  </si>
  <si>
    <t>ELECTIVO 2
- La ciencia de la Felicidad
- Emprendimiento
- Topicos de la Matemática aplicados a la Vida Universitaria
- Universidad y Cultura</t>
  </si>
  <si>
    <t>SIN EQUIVALENCIA</t>
  </si>
  <si>
    <t>LENGUA 1</t>
  </si>
  <si>
    <t>COMPORTAMIENTO ORGANIZACIONAL</t>
  </si>
  <si>
    <t>METODOLOGÍA UNIVERSITARIA</t>
  </si>
  <si>
    <t>ELECTIVO 1
 - Contexto y Epoca del Mundo Actual
- Comunicación Efectiva
- Herraminetas Informáticas
- Tendencias contemporáneas de la Ciencia y Tecnologia</t>
  </si>
  <si>
    <t>TALLER DE EMPLEABILIDAD</t>
  </si>
  <si>
    <t xml:space="preserve">ECONOMÍA INTERNACIONAL </t>
  </si>
  <si>
    <t>DIRECCIÓN DE CAPITAL HUMANO</t>
  </si>
  <si>
    <t>PROYECTO DE TESIS</t>
  </si>
  <si>
    <t>TESIS</t>
  </si>
  <si>
    <t>MALLA 2015</t>
  </si>
  <si>
    <t xml:space="preserve">RESPONSABILIDAD SOCIAL </t>
  </si>
  <si>
    <t>TALLER DE TESIS 1</t>
  </si>
  <si>
    <t>TALLER DE TESIS 2</t>
  </si>
  <si>
    <t>FINN 1201</t>
  </si>
  <si>
    <t>INFO1109</t>
  </si>
  <si>
    <t>DESARROLLO ORGANIZACIONL</t>
  </si>
  <si>
    <t>Clase multicampus (Breña/Comas)</t>
  </si>
  <si>
    <t>Clase compartida en campus COMAS</t>
  </si>
  <si>
    <t>COMENTARIOS</t>
  </si>
  <si>
    <t>EQUIVALENCIAS DE LA CARRERA DE ADMINISTRACIÓN Y NEGOCIOS INTERNACIONALES 2020</t>
  </si>
  <si>
    <t>UG</t>
  </si>
  <si>
    <t>MODALIDAD</t>
  </si>
  <si>
    <t>Coordinador</t>
  </si>
  <si>
    <t>Correo</t>
  </si>
  <si>
    <t>CELULAR</t>
  </si>
  <si>
    <t>TRUJILLO</t>
  </si>
  <si>
    <t>WA</t>
  </si>
  <si>
    <t>Luigi Cabos</t>
  </si>
  <si>
    <t>luigi.cabos@upn.edu.pe</t>
  </si>
  <si>
    <t>CAJAMARCA</t>
  </si>
  <si>
    <t>CHORRILLOS</t>
  </si>
  <si>
    <t>Carolina Rosas</t>
  </si>
  <si>
    <t>carolina.rosas@upn.edu.pe</t>
  </si>
  <si>
    <t>BREÑA</t>
  </si>
  <si>
    <t>COMAS</t>
  </si>
  <si>
    <t>SJL</t>
  </si>
  <si>
    <t>Evelin Aragón</t>
  </si>
  <si>
    <t>Cesar Lavado</t>
  </si>
  <si>
    <t>cesar.lavado@upn.edu.pe</t>
  </si>
  <si>
    <t>949 089 446</t>
  </si>
  <si>
    <t xml:space="preserve">Victor Salvatierra
</t>
  </si>
  <si>
    <t>victor.salvatierra@upn.edu.pe</t>
  </si>
  <si>
    <t>955 369 087</t>
  </si>
  <si>
    <t>Carlos Alvarez</t>
  </si>
  <si>
    <t>alberto.alvarez@upn.edu.pe</t>
  </si>
  <si>
    <t>986 609 676</t>
  </si>
  <si>
    <t>Omar Maguiña</t>
  </si>
  <si>
    <t>omar.maguiña@upn.edu.pe</t>
  </si>
  <si>
    <t>949 317 197</t>
  </si>
  <si>
    <t>Berenice Cajavilca</t>
  </si>
  <si>
    <t>evelin.aragon@upn.edu.pe</t>
  </si>
  <si>
    <t>berenice.cajavilca@upn.edu.pe</t>
  </si>
  <si>
    <t>987 813 801</t>
  </si>
  <si>
    <t>986 353 856</t>
  </si>
  <si>
    <t>Oscar Vilela</t>
  </si>
  <si>
    <t>oscar.vilela@upn.edu.pe</t>
  </si>
  <si>
    <t>943 714 664</t>
  </si>
  <si>
    <t>DATOS GENERALES CARRERA 
ADMINISTRACIÓN Y NEGOCIOS INTERNACIONALES</t>
  </si>
  <si>
    <t>La carrera tiene 03 cursos que se dictan en ingles : Business Trends, Global Market e International Business Plan y requieren una validación</t>
  </si>
  <si>
    <t xml:space="preserve">CARACTERISTICAS /  PECULIARIDADES DE CURSOS </t>
  </si>
  <si>
    <t>CARRERA PROFESIONAL DE ADMINISTRACIÒN Y NEGOCIOS INTERNACIONALES</t>
  </si>
  <si>
    <t>PLAN DE ESTUDIOS WA 2020</t>
  </si>
  <si>
    <t>TEOR</t>
  </si>
  <si>
    <t>PR</t>
  </si>
  <si>
    <t>PC</t>
  </si>
  <si>
    <t>COMPLEMENTOS DE MATEMÁTICA</t>
  </si>
  <si>
    <t/>
  </si>
  <si>
    <t>COMUNICACIÓN 1(*)</t>
  </si>
  <si>
    <t>Total Ciclo</t>
  </si>
  <si>
    <t>COMUNICACIÓN 2(*)</t>
  </si>
  <si>
    <t>DERE1208A</t>
  </si>
  <si>
    <t>IDIO1403</t>
  </si>
  <si>
    <t>PRE BEGINNER 2(*)</t>
  </si>
  <si>
    <t>PROYECTO SOCIAL</t>
  </si>
  <si>
    <t xml:space="preserve">GESTIÓN DE RECURSOS HUMANOS </t>
  </si>
  <si>
    <t>TALLER DE TESIS 2(*)</t>
  </si>
  <si>
    <t>TALLER DE TESIS 1(*)</t>
  </si>
  <si>
    <t>PLAN DE ESTUDIOS WA 2019</t>
  </si>
  <si>
    <t>CREDIT</t>
  </si>
  <si>
    <t>TEORÍA</t>
  </si>
  <si>
    <t>PRÁCTICA</t>
  </si>
  <si>
    <t xml:space="preserve">COMPLEMENTOS DE MATEMÁTICA </t>
  </si>
  <si>
    <t xml:space="preserve">DESARROLLO ORGANIZACIONAL </t>
  </si>
  <si>
    <t xml:space="preserve">CANALES Y PROMOCIÓN INTERNACIONAL </t>
  </si>
  <si>
    <t xml:space="preserve">COSTOS Y PRESUPUESTOS </t>
  </si>
  <si>
    <t xml:space="preserve">FINANZAS </t>
  </si>
  <si>
    <t>(*) EXAMEN DE SELECCIÓN O HABER CULMINADO SATISFACTORIAMENTE EL NIVEL 4 DE EPEC</t>
  </si>
  <si>
    <t xml:space="preserve"> MARKETING (*)</t>
  </si>
  <si>
    <t>RRHH1401W</t>
  </si>
  <si>
    <t xml:space="preserve">EMPLEABILIDAD (*)+ COSTOS Y COTIZACIONES INTERNACIONALES </t>
  </si>
  <si>
    <t xml:space="preserve">ELECTIVO 1 </t>
  </si>
  <si>
    <t xml:space="preserve">COSTOS Y COTIZACIONES INTERNACIONALES </t>
  </si>
  <si>
    <t>METODOLOGÍA DE LA INVESTIGACIÓN(*) +LOGÍSTICA Y DISTRIBUCIÓN FÍSICA INTERNACIONAL</t>
  </si>
  <si>
    <t>DERECHO EMPRESARIAL(*)</t>
  </si>
  <si>
    <t xml:space="preserve">ELECTIVO  2 </t>
  </si>
  <si>
    <t xml:space="preserve">BUSINESS TRENDS </t>
  </si>
  <si>
    <t xml:space="preserve">PC </t>
  </si>
  <si>
    <t>NEGOCIACIÓN Y RESOLUCIÓN DE CONFLICTOS(*)</t>
  </si>
  <si>
    <t>N°</t>
  </si>
  <si>
    <t>TEMA</t>
  </si>
  <si>
    <t>CASO</t>
  </si>
  <si>
    <t>SOLUCIÓN</t>
  </si>
  <si>
    <t>Malla antigua</t>
  </si>
  <si>
    <t>Se tuvo reingresos de estudiantes de malla antigua, que les faltaba llevar cursos que ya no se abren. No se les puede cambiar de malla porque en algunos casos solo les falta uno o dos cursos</t>
  </si>
  <si>
    <t>Se les tiene que proyectar y realizar sobrepasos en cursos afines</t>
  </si>
  <si>
    <t>Algunos cursos de malla antigua no tienen equivalente con la malla nueva</t>
  </si>
  <si>
    <t>ATENCIÓN A CASOS QUE NO PUEDE ELEGIR UN NRC</t>
  </si>
  <si>
    <t>Estudiantes de reingreso y/o convalidaciones desconocen como inscribirse en los cursos o al seleccionar un NRC no identifican el campus</t>
  </si>
  <si>
    <t>Solución: Contar con guía de matrícula con pantallazos del perfil de estudiante a fin de señalar lo que debe considerar el estudiante al momento de elegir un NRC</t>
  </si>
  <si>
    <t>CURSOS VIRTUALES QUE TIENEN RESTRICCIÓN</t>
  </si>
  <si>
    <t>Estudiantes no pueden elegir un curso virtual a pesar de que esta en el campus correcto</t>
  </si>
  <si>
    <t>Solución: Indicar a estudiante que se inscriba en el último NRC creado por el sistema</t>
  </si>
  <si>
    <t>NO FIGURA CURSO DE ECONOMÍA INTERNACIONAL</t>
  </si>
  <si>
    <t>En tabla de equivalencias, el electivo 2 es euivalente a microeconomía para administradores, requisito de Economía Internacional.</t>
  </si>
  <si>
    <t>NO FIGURA CURSO DE GESTION DE CALIDAD</t>
  </si>
  <si>
    <t>Solución 1: Se le debe proyectar y realizar sobrepasos a Gestión de Calidad (MAGM1401)</t>
  </si>
  <si>
    <t>Solución 1: Se le debe proyectar y realizar sobrepasos a Economía Internacional (ECON1205).</t>
  </si>
  <si>
    <t>NO FIGURA CURSO ELECTIVO DE ESPECIALIDAD</t>
  </si>
  <si>
    <t>Solución 1: Se le debe proyectar y realizar sobrepasos a cursos Electivo 1: ENVASES Y EMBALAJES/ FERIAS Y MISIONES</t>
  </si>
  <si>
    <t>ESTUDIANTES DE INTERCAMBIO SIN CURSOS REGISTRADOS</t>
  </si>
  <si>
    <t>Solución 1: Proyectar el curso que corresponde, ya que el requisito no está ingresado en el sistema.</t>
  </si>
  <si>
    <t xml:space="preserve">CARRERA PROFESIONAL DE ADMINISTRACIÓN Y NEGOCIOS INTERNACIONALES </t>
  </si>
  <si>
    <t>PLAN DE ESTUDIOS  2014  -  PROGRAMA WORKING ADULT</t>
  </si>
  <si>
    <t>CRÉD</t>
  </si>
  <si>
    <t xml:space="preserve"> REQUISITOS</t>
  </si>
  <si>
    <t>INVE2101</t>
  </si>
  <si>
    <t>LENG2101</t>
  </si>
  <si>
    <t>HABILIDADES DE COMUNICACIÓN</t>
  </si>
  <si>
    <t>MATH2100</t>
  </si>
  <si>
    <t>MAGM2100</t>
  </si>
  <si>
    <t>INTROD. A LOS NEGOCIOS INTERNACIONALES</t>
  </si>
  <si>
    <t>MAGM2101</t>
  </si>
  <si>
    <t>STAT2101</t>
  </si>
  <si>
    <t>MATEMATICA BÁSICA</t>
  </si>
  <si>
    <t>COME2102</t>
  </si>
  <si>
    <t>MARK2102</t>
  </si>
  <si>
    <t>FINN2201</t>
  </si>
  <si>
    <t>MARK2204</t>
  </si>
  <si>
    <t>DERE2203</t>
  </si>
  <si>
    <t>DERECHO EMPRESARIAL (*)</t>
  </si>
  <si>
    <t>CONT2103</t>
  </si>
  <si>
    <t>INFORMACIÓN CONTABLE PARA LA GESTIÓN</t>
  </si>
  <si>
    <t>ECON2202</t>
  </si>
  <si>
    <t>ECONOMÍA PARA NEGOCIOS  INTERNACIONALES</t>
  </si>
  <si>
    <t>COME2201</t>
  </si>
  <si>
    <t>FINN2202</t>
  </si>
  <si>
    <t>STAT2201</t>
  </si>
  <si>
    <t>MARK2203</t>
  </si>
  <si>
    <t>DERE2305</t>
  </si>
  <si>
    <t>MARK2305</t>
  </si>
  <si>
    <t>FINN2303</t>
  </si>
  <si>
    <t>MAGM2502</t>
  </si>
  <si>
    <t>FINN2309</t>
  </si>
  <si>
    <t>COME2302</t>
  </si>
  <si>
    <t xml:space="preserve"> MARKETING EMPRESARIAL</t>
  </si>
  <si>
    <t>FINN2305</t>
  </si>
  <si>
    <t>SUPP2403</t>
  </si>
  <si>
    <t>LOGÍSTICA Y DFI</t>
  </si>
  <si>
    <t>COME2402</t>
  </si>
  <si>
    <t xml:space="preserve">INTERNATIONAL COMERCE AFFAIRS </t>
  </si>
  <si>
    <t>MAGM2402</t>
  </si>
  <si>
    <t>GESTIÓN DE LA CALIDAD (*)</t>
  </si>
  <si>
    <t>COME2401</t>
  </si>
  <si>
    <t>FINN2403</t>
  </si>
  <si>
    <t>COME2405</t>
  </si>
  <si>
    <t>INTERNATIONAL COMERCE AFFAIRS</t>
  </si>
  <si>
    <t>MAGM2404</t>
  </si>
  <si>
    <t>TALLER DE ELABORACIÓN DE PLAN DE NEGOCIOS</t>
  </si>
  <si>
    <t>MARK2406</t>
  </si>
  <si>
    <t>ESTRATEGIA DE PRODUCTOS</t>
  </si>
  <si>
    <t>MAGM2503</t>
  </si>
  <si>
    <t>DIRECCIÓN Y GESTIÓN DE AGRONEGOCIOS</t>
  </si>
  <si>
    <t xml:space="preserve">LOGISTICA Y DFI </t>
  </si>
  <si>
    <t>RRHH2501</t>
  </si>
  <si>
    <t>DIRECCIÓN DEL CAPITAL HUMANO(*)</t>
  </si>
  <si>
    <t>COME2501</t>
  </si>
  <si>
    <t>INVE2501</t>
  </si>
  <si>
    <t>PROYECTO DE TESIS (*)</t>
  </si>
  <si>
    <t>INVE2502</t>
  </si>
  <si>
    <t>TESIS (*)</t>
  </si>
  <si>
    <t>MAGM2507</t>
  </si>
  <si>
    <t>HUMA2504</t>
  </si>
  <si>
    <t>ÉTICA Y CIUDADANÍA  (*)</t>
  </si>
  <si>
    <t>MAGM2504</t>
  </si>
  <si>
    <t>GESTION ESTRATEGICA DE LA RSE</t>
  </si>
  <si>
    <r>
      <rPr>
        <b/>
        <u/>
        <sz val="8"/>
        <rFont val="Arial"/>
        <family val="2"/>
      </rPr>
      <t>Para optar el grado de Bachiller en ADMINISTRACIÓN DE NEGOCIOS INTERNACIONALES es requisito indispensable</t>
    </r>
    <r>
      <rPr>
        <b/>
        <sz val="8"/>
        <rFont val="Arial"/>
        <family val="2"/>
      </rPr>
      <t>:</t>
    </r>
  </si>
  <si>
    <r>
      <rPr>
        <b/>
        <sz val="8"/>
        <rFont val="Arial"/>
        <family val="2"/>
      </rPr>
      <t xml:space="preserve">1. </t>
    </r>
    <r>
      <rPr>
        <sz val="8"/>
        <rFont val="Arial"/>
        <family val="2"/>
      </rPr>
      <t>Haber cursado y aprobado como mínimo 200  créditos y haber cumplido con los requisitos contemplados en los Reglamentos de Estudios de la Universidad.</t>
    </r>
  </si>
  <si>
    <r>
      <rPr>
        <b/>
        <sz val="8"/>
        <rFont val="Arial"/>
        <family val="2"/>
      </rPr>
      <t xml:space="preserve">2. </t>
    </r>
    <r>
      <rPr>
        <sz val="8"/>
        <rFont val="Arial"/>
        <family val="2"/>
      </rPr>
      <t>(*) Para llevar el curso de International Comerce Affairs es requisito indispensable haber aprobado el examen de suficiencia ofrecido por la universidad o  haber culminado satisfactoriamente el nivel 3 de EPEC.</t>
    </r>
  </si>
  <si>
    <t xml:space="preserve">   </t>
  </si>
  <si>
    <t>PSICOLOGÍA DE LA FELICIDAD</t>
  </si>
  <si>
    <t>COMUNICACIÓN 1</t>
  </si>
  <si>
    <t>COMUNICACIÓN 2</t>
  </si>
  <si>
    <t>PROBABILIDAD Y ESTADÍSTICA</t>
  </si>
  <si>
    <t>METODOLOGÍA DE LA INVESTIGACIÓN</t>
  </si>
  <si>
    <t xml:space="preserve">EMPLEABILIDAD </t>
  </si>
  <si>
    <t>ECONOMÍA INTERNACIONAL</t>
  </si>
  <si>
    <t>GESTIÓN DE LA CALIDAD</t>
  </si>
  <si>
    <t>ELECTIVO DE ESPECIALIDAD 1</t>
  </si>
  <si>
    <t>ELECTIVO DE ESPECIALIDAD 2</t>
  </si>
  <si>
    <t>EQUIVALENCIAS  EN PE 2015-1</t>
  </si>
  <si>
    <t>ECONOMIA PARA NEGOCIOS INTERNACIONALES</t>
  </si>
  <si>
    <t>ESTADISTICA GENERAL/ESTADISTICA APLICADA</t>
  </si>
  <si>
    <t>5/6</t>
  </si>
  <si>
    <t>PRE BEGINNER 1(*)</t>
  </si>
  <si>
    <t>DIRECCION Y GESTION DE AGRONEGOCIOS</t>
  </si>
  <si>
    <t>Puede sugerirse está equivalencia</t>
  </si>
  <si>
    <t>PE2019</t>
  </si>
  <si>
    <t>PE2020</t>
  </si>
  <si>
    <t>"000000"</t>
  </si>
  <si>
    <t>PE2012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</si>
</sst>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6" x14ac:knownFonts="1">
    <font>
      <sz val="11"/>
      <color theme="1"/>
      <name val="Calibri"/>
      <family val="2"/>
      <scheme val="minor"/>
    </font>
    <font>
      <b/>
      <sz val="8"/>
      <name val="Arial"/>
      <family val="2"/>
    </font>
    <font>
      <sz val="8"/>
      <name val="Arial"/>
      <family val="2"/>
    </font>
    <font>
      <sz val="9"/>
      <name val="Arial"/>
      <family val="2"/>
    </font>
    <font>
      <b/>
      <sz val="9"/>
      <name val="Arial"/>
      <family val="2"/>
    </font>
    <font>
      <sz val="8"/>
      <color theme="1"/>
      <name val="Arial"/>
      <family val="2"/>
    </font>
    <font>
      <b/>
      <sz val="10"/>
      <name val="Arial"/>
      <family val="2"/>
    </font>
    <font>
      <sz val="9"/>
      <color theme="1"/>
      <name val="Arial"/>
      <family val="2"/>
    </font>
    <font>
      <sz val="8"/>
      <color theme="1"/>
      <name val="Calibri"/>
      <family val="2"/>
      <scheme val="minor"/>
    </font>
    <font>
      <sz val="8"/>
      <color rgb="FFFF0000"/>
      <name val="Arial"/>
      <family val="2"/>
    </font>
    <font>
      <sz val="9"/>
      <color rgb="FFFF0000"/>
      <name val="Arial"/>
      <family val="2"/>
    </font>
    <font>
      <b/>
      <u/>
      <sz val="9"/>
      <color rgb="FF000000"/>
      <name val="Arial"/>
      <family val="2"/>
    </font>
    <font>
      <b/>
      <sz val="9"/>
      <color rgb="FF000000"/>
      <name val="Arial"/>
      <family val="2"/>
    </font>
    <font>
      <b/>
      <sz val="9"/>
      <color theme="1"/>
      <name val="Arial"/>
      <family val="2"/>
    </font>
    <font>
      <b/>
      <sz val="11"/>
      <color theme="1"/>
      <name val="Calibri"/>
      <family val="2"/>
      <scheme val="minor"/>
    </font>
    <font>
      <b/>
      <sz val="14"/>
      <color rgb="FFFF0000"/>
      <name val="Arial"/>
      <family val="2"/>
    </font>
    <font>
      <sz val="11"/>
      <name val="Calibri"/>
      <family val="2"/>
      <scheme val="minor"/>
    </font>
    <font>
      <sz val="8"/>
      <name val="Calibri"/>
      <family val="2"/>
      <scheme val="minor"/>
    </font>
    <font>
      <b/>
      <sz val="16"/>
      <name val="Arial"/>
      <family val="2"/>
    </font>
    <font>
      <b/>
      <sz val="8"/>
      <color rgb="FFC00000"/>
      <name val="Arial"/>
      <family val="2"/>
    </font>
    <font>
      <b/>
      <sz val="8"/>
      <color rgb="FFFF0000"/>
      <name val="Arial"/>
      <family val="2"/>
    </font>
    <font>
      <b/>
      <u/>
      <sz val="8"/>
      <name val="Arial"/>
      <family val="2"/>
    </font>
    <font>
      <sz val="7"/>
      <name val="Times New Roman"/>
      <family val="1"/>
    </font>
    <font>
      <sz val="11"/>
      <color theme="1"/>
      <name val="Calibri"/>
      <family val="2"/>
    </font>
    <font>
      <sz val="10"/>
      <color theme="1"/>
      <name val="Times New Roman"/>
      <family val="1"/>
    </font>
    <font>
      <b/>
      <u/>
      <sz val="8"/>
      <color theme="1"/>
      <name val="Arial"/>
      <family val="2"/>
    </font>
    <font>
      <sz val="9"/>
      <name val="Calibri"/>
      <family val="2"/>
      <scheme val="minor"/>
    </font>
    <font>
      <b/>
      <sz val="8"/>
      <name val="Calibri"/>
      <family val="2"/>
      <scheme val="minor"/>
    </font>
    <font>
      <sz val="9"/>
      <color theme="1"/>
      <name val="Calibri"/>
      <family val="2"/>
      <scheme val="minor"/>
    </font>
    <font>
      <u/>
      <sz val="11"/>
      <color theme="10"/>
      <name val="Calibri"/>
      <family val="2"/>
      <scheme val="minor"/>
    </font>
    <font>
      <b/>
      <sz val="14"/>
      <color theme="1"/>
      <name val="Calibri"/>
      <family val="2"/>
      <scheme val="minor"/>
    </font>
    <font>
      <sz val="10"/>
      <color theme="1"/>
      <name val="Calibri"/>
      <family val="2"/>
      <scheme val="minor"/>
    </font>
    <font>
      <b/>
      <sz val="10"/>
      <color theme="1"/>
      <name val="Calibri"/>
      <family val="2"/>
      <scheme val="minor"/>
    </font>
    <font>
      <u/>
      <sz val="10"/>
      <color theme="10"/>
      <name val="Calibri"/>
      <family val="2"/>
      <scheme val="minor"/>
    </font>
    <font>
      <b/>
      <sz val="12"/>
      <color theme="5"/>
      <name val="Calibri"/>
      <family val="2"/>
      <scheme val="minor"/>
    </font>
    <font>
      <sz val="9"/>
      <color rgb="FF000000"/>
      <name val="Gill Sans MT"/>
      <family val="2"/>
    </font>
    <font>
      <sz val="8"/>
      <color theme="1"/>
      <name val="Arial Narrow"/>
      <family val="2"/>
    </font>
    <font>
      <sz val="8"/>
      <name val="Arial Narrow"/>
      <family val="2"/>
    </font>
    <font>
      <sz val="9"/>
      <color rgb="FFFF0000"/>
      <name val="Calibri"/>
      <family val="2"/>
      <scheme val="minor"/>
    </font>
    <font>
      <b/>
      <sz val="9"/>
      <color theme="1"/>
      <name val="Calibri"/>
      <family val="2"/>
      <scheme val="minor"/>
    </font>
    <font>
      <b/>
      <sz val="11"/>
      <color rgb="FF000000"/>
      <name val="Calibri"/>
      <family val="2"/>
      <scheme val="minor"/>
    </font>
    <font>
      <sz val="11"/>
      <color rgb="FF000000"/>
      <name val="Calibri"/>
      <family val="2"/>
      <scheme val="minor"/>
    </font>
    <font>
      <sz val="9"/>
      <name val="Arial Narrow"/>
      <family val="2"/>
    </font>
    <font>
      <b/>
      <sz val="9"/>
      <name val="Calibri"/>
      <family val="2"/>
      <scheme val="minor"/>
    </font>
    <font>
      <sz val="8"/>
      <color theme="0"/>
      <name val="Arial"/>
      <family val="2"/>
    </font>
    <font>
      <sz val="9"/>
      <color theme="0"/>
      <name val="Calibri"/>
      <family val="2"/>
      <scheme val="minor"/>
    </font>
  </fonts>
  <fills count="17">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bgColor indexed="64"/>
      </patternFill>
    </fill>
    <fill>
      <patternFill patternType="solid">
        <fgColor theme="7" tint="0.79998168889431442"/>
        <bgColor indexed="64"/>
      </patternFill>
    </fill>
    <fill>
      <patternFill patternType="solid">
        <fgColor rgb="FFFFC000"/>
        <bgColor indexed="64"/>
      </patternFill>
    </fill>
    <fill>
      <patternFill patternType="solid">
        <fgColor theme="0" tint="-0.249977111117893"/>
        <bgColor indexed="64"/>
      </patternFill>
    </fill>
    <fill>
      <patternFill patternType="solid">
        <fgColor rgb="FFB4FF8F"/>
        <bgColor indexed="64"/>
      </patternFill>
    </fill>
    <fill>
      <patternFill patternType="solid">
        <fgColor theme="7" tint="0.39997558519241921"/>
        <bgColor indexed="64"/>
      </patternFill>
    </fill>
    <fill>
      <patternFill patternType="solid">
        <fgColor theme="0" tint="-0.34998626667073579"/>
        <bgColor indexed="64"/>
      </patternFill>
    </fill>
    <fill>
      <patternFill patternType="solid">
        <fgColor theme="7" tint="0.59999389629810485"/>
        <bgColor indexed="64"/>
      </patternFill>
    </fill>
    <fill>
      <patternFill patternType="solid">
        <fgColor rgb="FFFFFFFF"/>
      </patternFill>
    </fill>
    <fill>
      <patternFill patternType="solid">
        <fgColor rgb="FFB4C6E7"/>
        <bgColor rgb="FF000000"/>
      </patternFill>
    </fill>
    <fill>
      <patternFill patternType="solid">
        <fgColor theme="1" tint="0.249977111117893"/>
        <bgColor indexed="64"/>
      </patternFill>
    </fill>
    <fill>
      <patternFill patternType="solid">
        <fgColor theme="5"/>
        <bgColor indexed="64"/>
      </patternFill>
    </fill>
    <fill>
      <patternFill patternType="solid">
        <fgColor rgb="FF92D050"/>
        <bgColor indexed="64"/>
      </patternFill>
    </fill>
  </fills>
  <borders count="59">
    <border>
      <left/>
      <right/>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diagonal/>
    </border>
    <border>
      <left style="medium">
        <color indexed="64"/>
      </left>
      <right/>
      <top/>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rgb="FF000000"/>
      </left>
      <right style="medium">
        <color rgb="FF000000"/>
      </right>
      <top/>
      <bottom/>
      <diagonal/>
    </border>
    <border>
      <left/>
      <right style="medium">
        <color rgb="FF000000"/>
      </right>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thin">
        <color auto="1"/>
      </bottom>
      <diagonal/>
    </border>
    <border>
      <left style="medium">
        <color indexed="64"/>
      </left>
      <right style="medium">
        <color indexed="64"/>
      </right>
      <top/>
      <bottom style="thin">
        <color auto="1"/>
      </bottom>
      <diagonal/>
    </border>
    <border>
      <left/>
      <right/>
      <top style="thin">
        <color auto="1"/>
      </top>
      <bottom style="thin">
        <color auto="1"/>
      </bottom>
      <diagonal/>
    </border>
    <border>
      <left style="medium">
        <color indexed="64"/>
      </left>
      <right style="medium">
        <color indexed="64"/>
      </right>
      <top style="thin">
        <color auto="1"/>
      </top>
      <bottom style="thin">
        <color auto="1"/>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bottom style="thin">
        <color auto="1"/>
      </bottom>
      <diagonal/>
    </border>
    <border>
      <left/>
      <right style="medium">
        <color indexed="64"/>
      </right>
      <top/>
      <bottom style="thin">
        <color auto="1"/>
      </bottom>
      <diagonal/>
    </border>
    <border>
      <left style="medium">
        <color indexed="64"/>
      </left>
      <right/>
      <top style="thin">
        <color auto="1"/>
      </top>
      <bottom style="thin">
        <color auto="1"/>
      </bottom>
      <diagonal/>
    </border>
    <border>
      <left/>
      <right style="medium">
        <color indexed="64"/>
      </right>
      <top style="thin">
        <color auto="1"/>
      </top>
      <bottom style="thin">
        <color auto="1"/>
      </bottom>
      <diagonal/>
    </border>
    <border>
      <left style="medium">
        <color indexed="64"/>
      </left>
      <right/>
      <top style="thin">
        <color auto="1"/>
      </top>
      <bottom/>
      <diagonal/>
    </border>
    <border>
      <left/>
      <right style="medium">
        <color indexed="64"/>
      </right>
      <top style="thin">
        <color auto="1"/>
      </top>
      <bottom/>
      <diagonal/>
    </border>
    <border>
      <left style="medium">
        <color indexed="64"/>
      </left>
      <right style="thin">
        <color indexed="64"/>
      </right>
      <top style="medium">
        <color indexed="64"/>
      </top>
      <bottom style="medium">
        <color indexed="64"/>
      </bottom>
      <diagonal/>
    </border>
    <border>
      <left/>
      <right/>
      <top style="thin">
        <color auto="1"/>
      </top>
      <bottom/>
      <diagonal/>
    </border>
    <border>
      <left style="medium">
        <color indexed="64"/>
      </left>
      <right/>
      <top style="thin">
        <color indexed="64"/>
      </top>
      <bottom style="medium">
        <color indexed="64"/>
      </bottom>
      <diagonal/>
    </border>
    <border>
      <left style="thin">
        <color rgb="FF5B9BD5"/>
      </left>
      <right style="thin">
        <color rgb="FF5B9BD5"/>
      </right>
      <top style="thin">
        <color rgb="FF5B9BD5"/>
      </top>
      <bottom style="thin">
        <color rgb="FF5B9BD5"/>
      </bottom>
      <diagonal/>
    </border>
    <border>
      <left style="thin">
        <color rgb="FF5B9BD5"/>
      </left>
      <right style="thin">
        <color rgb="FF5B9BD5"/>
      </right>
      <top/>
      <bottom style="thin">
        <color rgb="FF5B9BD5"/>
      </bottom>
      <diagonal/>
    </border>
    <border>
      <left style="thin">
        <color indexed="64"/>
      </left>
      <right/>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right style="thin">
        <color indexed="64"/>
      </right>
      <top style="thin">
        <color indexed="64"/>
      </top>
      <bottom style="thin">
        <color indexed="64"/>
      </bottom>
      <diagonal/>
    </border>
  </borders>
  <cellStyleXfs count="2">
    <xf numFmtId="0" fontId="0" fillId="0" borderId="0"/>
    <xf numFmtId="0" fontId="29" fillId="0" borderId="0" applyNumberFormat="0" applyFill="0" applyBorder="0" applyAlignment="0" applyProtection="0"/>
  </cellStyleXfs>
  <cellXfs count="835">
    <xf numFmtId="0" fontId="0" fillId="0" borderId="0" xfId="0"/>
    <xf numFmtId="0" fontId="7" fillId="0" borderId="0" xfId="0" applyFont="1"/>
    <xf numFmtId="0" fontId="3" fillId="0" borderId="0" xfId="0" applyFont="1"/>
    <xf numFmtId="0" fontId="4" fillId="0" borderId="4" xfId="0" applyFont="1" applyBorder="1" applyAlignment="1">
      <alignment horizontal="center" vertical="center"/>
    </xf>
    <xf numFmtId="0" fontId="4" fillId="0" borderId="1" xfId="0" applyFont="1" applyBorder="1" applyAlignment="1">
      <alignment horizontal="center" vertical="center"/>
    </xf>
    <xf numFmtId="0" fontId="4" fillId="0" borderId="5" xfId="0" applyFont="1" applyBorder="1" applyAlignment="1">
      <alignment horizontal="center" vertical="center"/>
    </xf>
    <xf numFmtId="0" fontId="3" fillId="2" borderId="6" xfId="0" applyFont="1" applyFill="1" applyBorder="1"/>
    <xf numFmtId="1" fontId="3" fillId="2" borderId="1" xfId="0" applyNumberFormat="1" applyFont="1" applyFill="1" applyBorder="1" applyAlignment="1">
      <alignment horizontal="center" vertical="center"/>
    </xf>
    <xf numFmtId="0" fontId="3" fillId="2" borderId="1" xfId="0" applyFont="1" applyFill="1" applyBorder="1" applyAlignment="1">
      <alignment horizontal="center"/>
    </xf>
    <xf numFmtId="0" fontId="3" fillId="2" borderId="2" xfId="0" applyFont="1" applyFill="1" applyBorder="1" applyAlignment="1">
      <alignment horizontal="center" vertical="center"/>
    </xf>
    <xf numFmtId="0" fontId="3" fillId="2" borderId="6" xfId="0" applyFont="1" applyFill="1" applyBorder="1" applyAlignment="1">
      <alignment horizontal="center"/>
    </xf>
    <xf numFmtId="0" fontId="3" fillId="2" borderId="7" xfId="0" applyFont="1" applyFill="1" applyBorder="1" applyAlignment="1">
      <alignment horizontal="center" vertical="center"/>
    </xf>
    <xf numFmtId="0" fontId="4" fillId="2" borderId="4" xfId="0" applyFont="1" applyFill="1" applyBorder="1" applyAlignment="1">
      <alignment horizontal="right" indent="1"/>
    </xf>
    <xf numFmtId="1" fontId="4" fillId="2" borderId="4" xfId="0" applyNumberFormat="1" applyFont="1" applyFill="1" applyBorder="1" applyAlignment="1">
      <alignment horizontal="center" vertical="center"/>
    </xf>
    <xf numFmtId="0" fontId="2" fillId="2" borderId="1" xfId="0" applyFont="1" applyFill="1" applyBorder="1"/>
    <xf numFmtId="0" fontId="3" fillId="2" borderId="0" xfId="0" applyFont="1" applyFill="1"/>
    <xf numFmtId="0" fontId="7" fillId="2" borderId="0" xfId="0" applyFont="1" applyFill="1"/>
    <xf numFmtId="0" fontId="5" fillId="0" borderId="0" xfId="0" applyFont="1"/>
    <xf numFmtId="0" fontId="8" fillId="0" borderId="0" xfId="0" applyFont="1"/>
    <xf numFmtId="0" fontId="4" fillId="2" borderId="4" xfId="0" applyFont="1" applyFill="1" applyBorder="1" applyAlignment="1">
      <alignment horizontal="center" vertical="center"/>
    </xf>
    <xf numFmtId="0" fontId="4" fillId="2" borderId="12" xfId="0" applyFont="1" applyFill="1" applyBorder="1" applyAlignment="1">
      <alignment horizontal="right" indent="1"/>
    </xf>
    <xf numFmtId="0" fontId="4" fillId="2" borderId="12" xfId="0" applyFont="1" applyFill="1" applyBorder="1" applyAlignment="1">
      <alignment horizontal="right"/>
    </xf>
    <xf numFmtId="0" fontId="7" fillId="2" borderId="4" xfId="0" applyFont="1" applyFill="1" applyBorder="1"/>
    <xf numFmtId="0" fontId="3" fillId="2" borderId="4"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1" xfId="0" applyFont="1" applyFill="1" applyBorder="1"/>
    <xf numFmtId="0" fontId="5" fillId="0" borderId="0" xfId="0" applyFont="1" applyAlignment="1">
      <alignment horizontal="left" vertical="center"/>
    </xf>
    <xf numFmtId="0" fontId="13" fillId="0" borderId="4" xfId="0" applyFont="1" applyBorder="1" applyAlignment="1">
      <alignment horizontal="center" vertical="center"/>
    </xf>
    <xf numFmtId="0" fontId="3" fillId="2" borderId="1"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4" xfId="0" applyFont="1" applyFill="1" applyBorder="1" applyAlignment="1">
      <alignment horizontal="center" vertical="center" wrapText="1"/>
    </xf>
    <xf numFmtId="0" fontId="3" fillId="2" borderId="6" xfId="0" applyFont="1" applyFill="1" applyBorder="1" applyAlignment="1">
      <alignment horizontal="center" vertical="center"/>
    </xf>
    <xf numFmtId="0" fontId="3" fillId="2" borderId="6" xfId="0" applyFont="1" applyFill="1" applyBorder="1" applyAlignment="1">
      <alignment horizontal="left"/>
    </xf>
    <xf numFmtId="1" fontId="3" fillId="2" borderId="6" xfId="0" applyNumberFormat="1" applyFont="1" applyFill="1" applyBorder="1" applyAlignment="1">
      <alignment horizontal="center" vertical="center"/>
    </xf>
    <xf numFmtId="0" fontId="3" fillId="2" borderId="8" xfId="0" applyFont="1" applyFill="1" applyBorder="1"/>
    <xf numFmtId="0" fontId="3" fillId="2" borderId="6" xfId="0" applyFont="1" applyFill="1" applyBorder="1" applyAlignment="1">
      <alignment horizontal="left" vertical="center"/>
    </xf>
    <xf numFmtId="0" fontId="3" fillId="2" borderId="3" xfId="0" applyFont="1" applyFill="1" applyBorder="1"/>
    <xf numFmtId="0" fontId="13" fillId="2" borderId="0" xfId="0" applyFont="1" applyFill="1"/>
    <xf numFmtId="0" fontId="13" fillId="2" borderId="4" xfId="0" applyFont="1" applyFill="1" applyBorder="1" applyAlignment="1">
      <alignment horizontal="center" vertical="center"/>
    </xf>
    <xf numFmtId="0" fontId="4" fillId="0" borderId="16" xfId="0" applyFont="1" applyBorder="1" applyAlignment="1">
      <alignment horizontal="center" vertical="center"/>
    </xf>
    <xf numFmtId="0" fontId="3" fillId="2" borderId="16" xfId="0" applyFont="1" applyFill="1" applyBorder="1" applyAlignment="1">
      <alignment horizontal="center" vertical="center"/>
    </xf>
    <xf numFmtId="1" fontId="4" fillId="2" borderId="10" xfId="0" applyNumberFormat="1" applyFont="1" applyFill="1" applyBorder="1" applyAlignment="1">
      <alignment horizontal="center" vertical="center"/>
    </xf>
    <xf numFmtId="0" fontId="4" fillId="0" borderId="2" xfId="0" applyFont="1" applyBorder="1" applyAlignment="1">
      <alignment horizontal="center" vertical="center"/>
    </xf>
    <xf numFmtId="1" fontId="4" fillId="2" borderId="12" xfId="0" applyNumberFormat="1" applyFont="1" applyFill="1" applyBorder="1" applyAlignment="1">
      <alignment horizontal="center" vertical="center"/>
    </xf>
    <xf numFmtId="0" fontId="3" fillId="2" borderId="17" xfId="0" applyFont="1" applyFill="1" applyBorder="1" applyAlignment="1">
      <alignment horizontal="center" vertical="center"/>
    </xf>
    <xf numFmtId="0" fontId="3" fillId="2" borderId="0" xfId="0" applyFont="1" applyFill="1" applyAlignment="1">
      <alignment horizontal="center" vertical="center"/>
    </xf>
    <xf numFmtId="0" fontId="5" fillId="2" borderId="1" xfId="0" applyFont="1" applyFill="1" applyBorder="1"/>
    <xf numFmtId="0" fontId="5" fillId="2" borderId="6" xfId="0" applyFont="1" applyFill="1" applyBorder="1"/>
    <xf numFmtId="0" fontId="5" fillId="2" borderId="3" xfId="0" applyFont="1" applyFill="1" applyBorder="1"/>
    <xf numFmtId="1" fontId="4" fillId="2" borderId="6" xfId="0" applyNumberFormat="1" applyFont="1" applyFill="1" applyBorder="1" applyAlignment="1">
      <alignment horizontal="center" vertical="center"/>
    </xf>
    <xf numFmtId="0" fontId="1" fillId="2" borderId="6" xfId="0" applyFont="1" applyFill="1" applyBorder="1" applyAlignment="1">
      <alignment horizontal="left"/>
    </xf>
    <xf numFmtId="0" fontId="2" fillId="2" borderId="6" xfId="0" applyFont="1" applyFill="1" applyBorder="1"/>
    <xf numFmtId="0" fontId="9" fillId="2" borderId="6" xfId="0" applyFont="1" applyFill="1" applyBorder="1"/>
    <xf numFmtId="0" fontId="2" fillId="2" borderId="6" xfId="0" applyFont="1" applyFill="1" applyBorder="1" applyAlignment="1">
      <alignment horizontal="left"/>
    </xf>
    <xf numFmtId="0" fontId="2" fillId="2" borderId="3" xfId="0" applyFont="1" applyFill="1" applyBorder="1" applyAlignment="1">
      <alignment wrapText="1"/>
    </xf>
    <xf numFmtId="0" fontId="2" fillId="2" borderId="1" xfId="0" applyFont="1" applyFill="1" applyBorder="1" applyAlignment="1">
      <alignment wrapText="1"/>
    </xf>
    <xf numFmtId="0" fontId="0" fillId="2" borderId="0" xfId="0" applyFill="1"/>
    <xf numFmtId="0" fontId="11" fillId="0" borderId="10" xfId="0" applyFont="1" applyBorder="1" applyAlignment="1">
      <alignment horizontal="left" vertical="center"/>
    </xf>
    <xf numFmtId="0" fontId="11" fillId="0" borderId="11" xfId="0" applyFont="1" applyBorder="1" applyAlignment="1">
      <alignment horizontal="left" vertical="center"/>
    </xf>
    <xf numFmtId="0" fontId="11" fillId="0" borderId="12" xfId="0" applyFont="1" applyBorder="1" applyAlignment="1">
      <alignment horizontal="left" vertical="center"/>
    </xf>
    <xf numFmtId="0" fontId="4" fillId="2" borderId="1"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3" xfId="0" applyFont="1" applyFill="1" applyBorder="1" applyAlignment="1">
      <alignment horizontal="center" vertical="center"/>
    </xf>
    <xf numFmtId="0" fontId="2" fillId="2" borderId="0" xfId="0" applyFont="1" applyFill="1"/>
    <xf numFmtId="0" fontId="4" fillId="2" borderId="10" xfId="0" applyFont="1" applyFill="1" applyBorder="1" applyAlignment="1">
      <alignment horizontal="center" vertical="center"/>
    </xf>
    <xf numFmtId="0" fontId="4" fillId="2" borderId="12"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6" xfId="0" applyFont="1" applyFill="1" applyBorder="1" applyAlignment="1">
      <alignment vertical="center"/>
    </xf>
    <xf numFmtId="1" fontId="3" fillId="2" borderId="3" xfId="0" applyNumberFormat="1" applyFont="1" applyFill="1" applyBorder="1" applyAlignment="1">
      <alignment horizontal="center" vertical="center"/>
    </xf>
    <xf numFmtId="0" fontId="3" fillId="2" borderId="3" xfId="0" applyFont="1" applyFill="1" applyBorder="1" applyAlignment="1">
      <alignment horizontal="center"/>
    </xf>
    <xf numFmtId="0" fontId="3" fillId="2" borderId="13"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14" xfId="0" applyFont="1" applyFill="1" applyBorder="1" applyAlignment="1">
      <alignment horizontal="center" vertical="center"/>
    </xf>
    <xf numFmtId="0" fontId="2" fillId="2" borderId="3" xfId="0" applyFont="1" applyFill="1" applyBorder="1"/>
    <xf numFmtId="0" fontId="3" fillId="2" borderId="8" xfId="0" applyFont="1" applyFill="1" applyBorder="1" applyAlignment="1">
      <alignment wrapText="1"/>
    </xf>
    <xf numFmtId="0" fontId="3" fillId="2" borderId="6" xfId="0" applyFont="1" applyFill="1" applyBorder="1" applyAlignment="1">
      <alignment horizontal="center" wrapText="1"/>
    </xf>
    <xf numFmtId="0" fontId="3" fillId="2" borderId="8"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2" fillId="2" borderId="7" xfId="0" applyFont="1" applyFill="1" applyBorder="1" applyAlignment="1">
      <alignment wrapText="1"/>
    </xf>
    <xf numFmtId="0" fontId="2" fillId="2" borderId="7" xfId="0" applyFont="1" applyFill="1" applyBorder="1"/>
    <xf numFmtId="0" fontId="3" fillId="2" borderId="6" xfId="0" applyFont="1" applyFill="1" applyBorder="1" applyAlignment="1">
      <alignment vertical="center" wrapText="1"/>
    </xf>
    <xf numFmtId="1" fontId="3" fillId="2" borderId="6" xfId="0" applyNumberFormat="1" applyFont="1" applyFill="1" applyBorder="1" applyAlignment="1">
      <alignment horizontal="center" vertical="center" wrapText="1"/>
    </xf>
    <xf numFmtId="0" fontId="4" fillId="2" borderId="8" xfId="0" applyFont="1" applyFill="1" applyBorder="1" applyAlignment="1">
      <alignment horizontal="center" vertical="center"/>
    </xf>
    <xf numFmtId="0" fontId="3" fillId="2" borderId="1" xfId="0" applyFont="1" applyFill="1" applyBorder="1" applyAlignment="1">
      <alignment wrapText="1"/>
    </xf>
    <xf numFmtId="1" fontId="3" fillId="2" borderId="1" xfId="0" applyNumberFormat="1" applyFont="1" applyFill="1" applyBorder="1" applyAlignment="1">
      <alignment horizontal="center" vertical="center" wrapText="1"/>
    </xf>
    <xf numFmtId="0" fontId="3" fillId="2" borderId="1" xfId="0" applyFont="1" applyFill="1" applyBorder="1" applyAlignment="1">
      <alignment horizontal="center" wrapText="1"/>
    </xf>
    <xf numFmtId="0" fontId="3" fillId="2" borderId="16"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2" fillId="2" borderId="2" xfId="0" applyFont="1" applyFill="1" applyBorder="1" applyAlignment="1">
      <alignment horizontal="left" wrapText="1"/>
    </xf>
    <xf numFmtId="0" fontId="3" fillId="2" borderId="6" xfId="0" applyFont="1" applyFill="1" applyBorder="1" applyAlignment="1">
      <alignment wrapText="1"/>
    </xf>
    <xf numFmtId="0" fontId="2" fillId="2" borderId="7" xfId="0" applyFont="1" applyFill="1" applyBorder="1" applyAlignment="1">
      <alignment horizontal="left" wrapText="1"/>
    </xf>
    <xf numFmtId="0" fontId="4" fillId="2" borderId="19" xfId="0" applyFont="1" applyFill="1" applyBorder="1" applyAlignment="1">
      <alignment horizontal="center" vertical="center"/>
    </xf>
    <xf numFmtId="0" fontId="2" fillId="2" borderId="2" xfId="0" applyFont="1" applyFill="1" applyBorder="1"/>
    <xf numFmtId="0" fontId="2" fillId="2" borderId="7" xfId="0" applyFont="1" applyFill="1" applyBorder="1" applyAlignment="1">
      <alignment horizontal="left"/>
    </xf>
    <xf numFmtId="0" fontId="3" fillId="2" borderId="0" xfId="0" applyFont="1" applyFill="1" applyAlignment="1">
      <alignment horizontal="center" vertical="center" wrapText="1"/>
    </xf>
    <xf numFmtId="0" fontId="1" fillId="2" borderId="6" xfId="0" applyFont="1" applyFill="1" applyBorder="1" applyAlignment="1">
      <alignment horizontal="left" wrapText="1"/>
    </xf>
    <xf numFmtId="0" fontId="4" fillId="2" borderId="0" xfId="0" applyFont="1" applyFill="1" applyAlignment="1">
      <alignment horizontal="center" vertical="center"/>
    </xf>
    <xf numFmtId="0" fontId="3" fillId="2" borderId="20" xfId="0" applyFont="1" applyFill="1" applyBorder="1"/>
    <xf numFmtId="0" fontId="3" fillId="2" borderId="20" xfId="0" applyFont="1" applyFill="1" applyBorder="1" applyAlignment="1">
      <alignment horizontal="center"/>
    </xf>
    <xf numFmtId="0" fontId="3" fillId="2" borderId="21" xfId="0" applyFont="1" applyFill="1" applyBorder="1" applyAlignment="1">
      <alignment horizontal="center" vertical="center"/>
    </xf>
    <xf numFmtId="0" fontId="2" fillId="2" borderId="6" xfId="0" applyFont="1" applyFill="1" applyBorder="1" applyAlignment="1">
      <alignment vertical="center" wrapText="1"/>
    </xf>
    <xf numFmtId="0" fontId="2" fillId="2" borderId="2" xfId="0" applyFont="1" applyFill="1" applyBorder="1" applyAlignment="1">
      <alignment horizontal="left"/>
    </xf>
    <xf numFmtId="0" fontId="3" fillId="2" borderId="13" xfId="0" applyFont="1" applyFill="1" applyBorder="1" applyAlignment="1">
      <alignment wrapText="1"/>
    </xf>
    <xf numFmtId="0" fontId="3" fillId="2" borderId="3" xfId="0" applyFont="1" applyFill="1" applyBorder="1" applyAlignment="1">
      <alignment horizontal="center" wrapText="1"/>
    </xf>
    <xf numFmtId="0" fontId="3" fillId="2" borderId="13"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2" fillId="2" borderId="3" xfId="0" applyFont="1" applyFill="1" applyBorder="1" applyAlignment="1">
      <alignment horizontal="left" vertical="center" wrapText="1"/>
    </xf>
    <xf numFmtId="0" fontId="3" fillId="2" borderId="13" xfId="0" applyFont="1" applyFill="1" applyBorder="1" applyAlignment="1">
      <alignment horizontal="left" vertical="center"/>
    </xf>
    <xf numFmtId="0" fontId="2" fillId="2" borderId="3" xfId="0" applyFont="1" applyFill="1" applyBorder="1" applyProtection="1">
      <protection locked="0"/>
    </xf>
    <xf numFmtId="0" fontId="4" fillId="2" borderId="19" xfId="0" applyFont="1" applyFill="1" applyBorder="1" applyAlignment="1">
      <alignment horizontal="right" indent="1"/>
    </xf>
    <xf numFmtId="1" fontId="4" fillId="2" borderId="3" xfId="0" applyNumberFormat="1" applyFont="1" applyFill="1" applyBorder="1" applyAlignment="1">
      <alignment horizontal="center" vertical="center"/>
    </xf>
    <xf numFmtId="0" fontId="7" fillId="2" borderId="12" xfId="0" applyFont="1" applyFill="1" applyBorder="1"/>
    <xf numFmtId="0" fontId="16" fillId="0" borderId="0" xfId="0" applyFont="1"/>
    <xf numFmtId="1" fontId="16" fillId="0" borderId="0" xfId="0" applyNumberFormat="1" applyFont="1"/>
    <xf numFmtId="0" fontId="17" fillId="0" borderId="0" xfId="0" applyFont="1"/>
    <xf numFmtId="0" fontId="2" fillId="0" borderId="0" xfId="0" applyFont="1" applyAlignment="1">
      <alignment horizontal="left" vertical="center"/>
    </xf>
    <xf numFmtId="0" fontId="2" fillId="0" borderId="0" xfId="0" applyFont="1" applyAlignment="1">
      <alignment horizontal="left"/>
    </xf>
    <xf numFmtId="0" fontId="3" fillId="0" borderId="0" xfId="0" applyFont="1" applyAlignment="1">
      <alignment vertical="center"/>
    </xf>
    <xf numFmtId="0" fontId="13" fillId="0" borderId="1" xfId="0" applyFont="1" applyBorder="1" applyAlignment="1">
      <alignment horizontal="center" vertical="center"/>
    </xf>
    <xf numFmtId="0" fontId="13" fillId="0" borderId="4" xfId="0" applyFont="1" applyBorder="1" applyAlignment="1">
      <alignment horizontal="center" vertical="center" wrapText="1"/>
    </xf>
    <xf numFmtId="0" fontId="4" fillId="0" borderId="17" xfId="0" applyFont="1" applyBorder="1" applyAlignment="1">
      <alignment vertical="center"/>
    </xf>
    <xf numFmtId="0" fontId="4" fillId="0" borderId="17" xfId="0" applyFont="1" applyBorder="1" applyAlignment="1">
      <alignment horizontal="center" vertical="center"/>
    </xf>
    <xf numFmtId="0" fontId="18" fillId="0" borderId="0" xfId="0" applyFont="1" applyAlignment="1">
      <alignment horizontal="center"/>
    </xf>
    <xf numFmtId="0" fontId="3" fillId="0" borderId="11" xfId="0" applyFont="1" applyBorder="1"/>
    <xf numFmtId="1" fontId="3" fillId="0" borderId="4" xfId="0" applyNumberFormat="1" applyFont="1" applyBorder="1" applyAlignment="1">
      <alignment horizontal="center" vertical="center"/>
    </xf>
    <xf numFmtId="0" fontId="3" fillId="0" borderId="4" xfId="0" applyFont="1" applyBorder="1" applyAlignment="1">
      <alignment horizontal="center"/>
    </xf>
    <xf numFmtId="0" fontId="3" fillId="0" borderId="11" xfId="0" applyFont="1" applyBorder="1" applyAlignment="1">
      <alignment horizontal="center"/>
    </xf>
    <xf numFmtId="0" fontId="3" fillId="0" borderId="4" xfId="0" applyFont="1" applyBorder="1" applyAlignment="1">
      <alignment horizontal="center" vertical="center"/>
    </xf>
    <xf numFmtId="0" fontId="16" fillId="0" borderId="0" xfId="0" applyFont="1" applyAlignment="1">
      <alignment horizontal="left"/>
    </xf>
    <xf numFmtId="0" fontId="3" fillId="0" borderId="11" xfId="0" applyFont="1" applyBorder="1" applyAlignment="1">
      <alignment vertical="center" wrapText="1"/>
    </xf>
    <xf numFmtId="0" fontId="3" fillId="0" borderId="6" xfId="0" applyFont="1" applyBorder="1" applyAlignment="1">
      <alignment horizontal="center"/>
    </xf>
    <xf numFmtId="0" fontId="13" fillId="2" borderId="8" xfId="0" applyFont="1" applyFill="1" applyBorder="1"/>
    <xf numFmtId="0" fontId="4" fillId="0" borderId="0" xfId="0" applyFont="1"/>
    <xf numFmtId="0" fontId="4" fillId="0" borderId="7" xfId="0" applyFont="1" applyBorder="1"/>
    <xf numFmtId="0" fontId="13" fillId="2" borderId="1" xfId="0" applyFont="1" applyFill="1" applyBorder="1" applyAlignment="1">
      <alignment horizontal="center" vertical="center"/>
    </xf>
    <xf numFmtId="0" fontId="3" fillId="0" borderId="12" xfId="0" applyFont="1" applyBorder="1" applyAlignment="1">
      <alignment horizontal="center"/>
    </xf>
    <xf numFmtId="0" fontId="13" fillId="2" borderId="3" xfId="0" applyFont="1" applyFill="1" applyBorder="1" applyAlignment="1">
      <alignment horizontal="center" vertical="center"/>
    </xf>
    <xf numFmtId="0" fontId="3" fillId="0" borderId="14" xfId="0" applyFont="1" applyBorder="1"/>
    <xf numFmtId="0" fontId="3" fillId="0" borderId="3" xfId="0" applyFont="1" applyBorder="1" applyAlignment="1">
      <alignment horizontal="center"/>
    </xf>
    <xf numFmtId="0" fontId="3" fillId="0" borderId="19" xfId="0" applyFont="1" applyBorder="1" applyAlignment="1">
      <alignment horizontal="center"/>
    </xf>
    <xf numFmtId="0" fontId="17" fillId="0" borderId="12" xfId="0" applyFont="1" applyBorder="1" applyAlignment="1">
      <alignment horizontal="left"/>
    </xf>
    <xf numFmtId="0" fontId="5" fillId="0" borderId="0" xfId="0" applyFont="1" applyAlignment="1">
      <alignment horizontal="center" vertical="center"/>
    </xf>
    <xf numFmtId="0" fontId="2" fillId="0" borderId="6" xfId="0" applyFont="1" applyBorder="1"/>
    <xf numFmtId="1" fontId="2" fillId="0" borderId="1" xfId="0" applyNumberFormat="1" applyFont="1" applyBorder="1" applyAlignment="1">
      <alignment horizontal="center" vertical="center"/>
    </xf>
    <xf numFmtId="0" fontId="3" fillId="3" borderId="1" xfId="0" applyFont="1" applyFill="1" applyBorder="1" applyAlignment="1">
      <alignment horizontal="center"/>
    </xf>
    <xf numFmtId="0" fontId="2" fillId="0" borderId="22" xfId="0" applyFont="1" applyBorder="1" applyAlignment="1">
      <alignment horizontal="center" vertical="center"/>
    </xf>
    <xf numFmtId="0" fontId="2" fillId="0" borderId="17" xfId="0" applyFont="1" applyBorder="1" applyAlignment="1">
      <alignment horizontal="center" vertical="center"/>
    </xf>
    <xf numFmtId="1" fontId="3" fillId="3" borderId="16" xfId="0" applyNumberFormat="1" applyFont="1" applyFill="1" applyBorder="1" applyAlignment="1">
      <alignment horizontal="center" vertical="center"/>
    </xf>
    <xf numFmtId="0" fontId="2" fillId="0" borderId="7" xfId="0" applyFont="1" applyBorder="1" applyAlignment="1">
      <alignment horizontal="center"/>
    </xf>
    <xf numFmtId="0" fontId="2" fillId="0" borderId="6" xfId="0" applyFont="1" applyBorder="1" applyAlignment="1">
      <alignment horizontal="left"/>
    </xf>
    <xf numFmtId="1" fontId="2" fillId="0" borderId="6" xfId="0" applyNumberFormat="1" applyFont="1" applyBorder="1" applyAlignment="1">
      <alignment horizontal="center" vertical="center"/>
    </xf>
    <xf numFmtId="0" fontId="3" fillId="3" borderId="6" xfId="0" applyFont="1" applyFill="1" applyBorder="1" applyAlignment="1">
      <alignment horizontal="center"/>
    </xf>
    <xf numFmtId="0" fontId="2" fillId="0" borderId="28" xfId="0" applyFont="1" applyBorder="1" applyAlignment="1">
      <alignment horizontal="center" vertical="center"/>
    </xf>
    <xf numFmtId="0" fontId="2" fillId="0" borderId="0" xfId="0" applyFont="1" applyAlignment="1">
      <alignment horizontal="center" vertical="center"/>
    </xf>
    <xf numFmtId="1" fontId="3" fillId="3" borderId="8" xfId="0" applyNumberFormat="1" applyFont="1" applyFill="1" applyBorder="1" applyAlignment="1">
      <alignment horizontal="center" vertical="center"/>
    </xf>
    <xf numFmtId="0" fontId="2" fillId="0" borderId="7" xfId="0" applyFont="1" applyBorder="1" applyAlignment="1">
      <alignment horizontal="left"/>
    </xf>
    <xf numFmtId="1" fontId="2" fillId="0" borderId="3" xfId="0" applyNumberFormat="1" applyFont="1" applyBorder="1" applyAlignment="1">
      <alignment horizontal="center" vertical="center"/>
    </xf>
    <xf numFmtId="0" fontId="2" fillId="0" borderId="4" xfId="0" applyFont="1" applyBorder="1" applyAlignment="1">
      <alignment horizontal="center" vertical="center"/>
    </xf>
    <xf numFmtId="0" fontId="1" fillId="0" borderId="4" xfId="0" applyFont="1" applyBorder="1" applyAlignment="1">
      <alignment horizontal="right" indent="1"/>
    </xf>
    <xf numFmtId="1" fontId="1" fillId="0" borderId="4" xfId="0" applyNumberFormat="1" applyFont="1" applyBorder="1" applyAlignment="1">
      <alignment horizontal="center" vertical="center"/>
    </xf>
    <xf numFmtId="0" fontId="4" fillId="3" borderId="4" xfId="0" applyFont="1" applyFill="1" applyBorder="1" applyAlignment="1">
      <alignment horizontal="center" vertical="center"/>
    </xf>
    <xf numFmtId="0" fontId="1" fillId="0" borderId="29" xfId="0" applyFont="1" applyBorder="1" applyAlignment="1">
      <alignment horizontal="center" vertical="center"/>
    </xf>
    <xf numFmtId="0" fontId="1" fillId="0" borderId="30" xfId="0" applyFont="1" applyBorder="1" applyAlignment="1">
      <alignment horizontal="center" vertical="center"/>
    </xf>
    <xf numFmtId="0" fontId="1" fillId="0" borderId="31" xfId="0" applyFont="1" applyBorder="1" applyAlignment="1">
      <alignment horizontal="center" vertical="center"/>
    </xf>
    <xf numFmtId="1" fontId="4" fillId="3" borderId="4" xfId="0" applyNumberFormat="1" applyFont="1" applyFill="1" applyBorder="1" applyAlignment="1">
      <alignment horizontal="center" vertical="center"/>
    </xf>
    <xf numFmtId="0" fontId="1" fillId="0" borderId="2" xfId="0" applyFont="1" applyBorder="1"/>
    <xf numFmtId="1" fontId="3" fillId="3" borderId="6" xfId="0" applyNumberFormat="1" applyFont="1" applyFill="1" applyBorder="1" applyAlignment="1">
      <alignment horizontal="center" vertical="center"/>
    </xf>
    <xf numFmtId="1" fontId="2" fillId="0" borderId="0" xfId="0" applyNumberFormat="1" applyFont="1" applyAlignment="1">
      <alignment horizontal="center" vertical="center"/>
    </xf>
    <xf numFmtId="0" fontId="2" fillId="0" borderId="1" xfId="0" applyFont="1" applyBorder="1"/>
    <xf numFmtId="0" fontId="2" fillId="0" borderId="6" xfId="0" applyFont="1" applyBorder="1" applyAlignment="1">
      <alignment horizontal="center" vertical="center"/>
    </xf>
    <xf numFmtId="0" fontId="2" fillId="0" borderId="3" xfId="0" applyFont="1" applyBorder="1"/>
    <xf numFmtId="0" fontId="1" fillId="2" borderId="4" xfId="0" applyFont="1" applyFill="1" applyBorder="1" applyAlignment="1">
      <alignment horizontal="right" indent="1"/>
    </xf>
    <xf numFmtId="0" fontId="1" fillId="0" borderId="11" xfId="0" applyFont="1" applyBorder="1" applyAlignment="1">
      <alignment horizontal="center" vertical="center"/>
    </xf>
    <xf numFmtId="1" fontId="1" fillId="0" borderId="12" xfId="0" applyNumberFormat="1" applyFont="1" applyBorder="1" applyAlignment="1">
      <alignment horizontal="center" vertical="center"/>
    </xf>
    <xf numFmtId="0" fontId="1" fillId="0" borderId="7" xfId="0" applyFont="1" applyBorder="1"/>
    <xf numFmtId="1" fontId="2" fillId="0" borderId="7" xfId="0" applyNumberFormat="1" applyFont="1" applyBorder="1" applyAlignment="1">
      <alignment horizontal="center" vertical="center"/>
    </xf>
    <xf numFmtId="0" fontId="2" fillId="0" borderId="2" xfId="0" applyFont="1" applyBorder="1"/>
    <xf numFmtId="0" fontId="2" fillId="0" borderId="7" xfId="0" applyFont="1" applyBorder="1"/>
    <xf numFmtId="0" fontId="2" fillId="0" borderId="19" xfId="0" applyFont="1" applyBorder="1"/>
    <xf numFmtId="0" fontId="1" fillId="0" borderId="32" xfId="0" applyFont="1" applyBorder="1"/>
    <xf numFmtId="0" fontId="5" fillId="0" borderId="0" xfId="0" applyFont="1" applyAlignment="1">
      <alignment horizontal="center"/>
    </xf>
    <xf numFmtId="0" fontId="3" fillId="3" borderId="3" xfId="0" applyFont="1" applyFill="1" applyBorder="1" applyAlignment="1">
      <alignment horizontal="center"/>
    </xf>
    <xf numFmtId="0" fontId="2" fillId="0" borderId="25" xfId="0" applyFont="1" applyBorder="1" applyAlignment="1">
      <alignment horizontal="center" vertical="center"/>
    </xf>
    <xf numFmtId="0" fontId="2" fillId="0" borderId="14" xfId="0" applyFont="1" applyBorder="1" applyAlignment="1">
      <alignment horizontal="center" vertical="center"/>
    </xf>
    <xf numFmtId="1" fontId="3" fillId="3" borderId="3" xfId="0" applyNumberFormat="1" applyFont="1" applyFill="1" applyBorder="1" applyAlignment="1">
      <alignment horizontal="center" vertical="center"/>
    </xf>
    <xf numFmtId="1" fontId="2" fillId="0" borderId="19" xfId="0" applyNumberFormat="1" applyFont="1" applyBorder="1" applyAlignment="1">
      <alignment horizontal="center" vertical="center"/>
    </xf>
    <xf numFmtId="0" fontId="1" fillId="0" borderId="3" xfId="0" applyFont="1" applyBorder="1" applyAlignment="1">
      <alignment horizontal="right" indent="1"/>
    </xf>
    <xf numFmtId="1" fontId="1" fillId="0" borderId="3" xfId="0" applyNumberFormat="1" applyFont="1" applyBorder="1" applyAlignment="1">
      <alignment horizontal="center" vertical="center"/>
    </xf>
    <xf numFmtId="0" fontId="4" fillId="3" borderId="3" xfId="0" applyFont="1" applyFill="1" applyBorder="1" applyAlignment="1">
      <alignment horizontal="center" vertical="center"/>
    </xf>
    <xf numFmtId="0" fontId="1" fillId="0" borderId="25" xfId="0" applyFont="1" applyBorder="1" applyAlignment="1">
      <alignment horizontal="center" vertical="center"/>
    </xf>
    <xf numFmtId="0" fontId="1" fillId="0" borderId="14" xfId="0" applyFont="1" applyBorder="1" applyAlignment="1">
      <alignment horizontal="center" vertical="center"/>
    </xf>
    <xf numFmtId="1" fontId="4" fillId="3" borderId="3" xfId="0" applyNumberFormat="1" applyFont="1" applyFill="1" applyBorder="1" applyAlignment="1">
      <alignment horizontal="center" vertical="center"/>
    </xf>
    <xf numFmtId="1" fontId="1" fillId="0" borderId="19" xfId="0" applyNumberFormat="1" applyFont="1" applyBorder="1" applyAlignment="1">
      <alignment horizontal="center" vertical="center"/>
    </xf>
    <xf numFmtId="0" fontId="1" fillId="0" borderId="19" xfId="0" applyFont="1" applyBorder="1"/>
    <xf numFmtId="0" fontId="1" fillId="0" borderId="12" xfId="0" applyFont="1" applyBorder="1"/>
    <xf numFmtId="0" fontId="2" fillId="0" borderId="28" xfId="0" applyFont="1" applyBorder="1" applyAlignment="1">
      <alignment horizontal="center"/>
    </xf>
    <xf numFmtId="0" fontId="2" fillId="0" borderId="0" xfId="0" applyFont="1" applyAlignment="1">
      <alignment horizontal="center"/>
    </xf>
    <xf numFmtId="0" fontId="2" fillId="0" borderId="2" xfId="0" applyFont="1" applyBorder="1" applyAlignment="1">
      <alignment horizontal="left"/>
    </xf>
    <xf numFmtId="1" fontId="1" fillId="0" borderId="2" xfId="0" applyNumberFormat="1" applyFont="1" applyBorder="1" applyAlignment="1">
      <alignment horizontal="center" vertical="center"/>
    </xf>
    <xf numFmtId="0" fontId="1" fillId="0" borderId="12" xfId="0" applyFont="1" applyBorder="1" applyAlignment="1">
      <alignment horizontal="center" vertical="center"/>
    </xf>
    <xf numFmtId="1" fontId="4" fillId="0" borderId="4" xfId="0" applyNumberFormat="1" applyFont="1" applyBorder="1" applyAlignment="1">
      <alignment horizontal="center" vertical="center"/>
    </xf>
    <xf numFmtId="0" fontId="4" fillId="0" borderId="12" xfId="0" applyFont="1" applyBorder="1" applyAlignment="1">
      <alignment horizontal="center" vertical="center"/>
    </xf>
    <xf numFmtId="0" fontId="2" fillId="0" borderId="12" xfId="0" applyFont="1" applyBorder="1"/>
    <xf numFmtId="0" fontId="2" fillId="0" borderId="0" xfId="0" applyFont="1"/>
    <xf numFmtId="0" fontId="2" fillId="0" borderId="0" xfId="0" applyFont="1" applyAlignment="1">
      <alignment vertical="center"/>
    </xf>
    <xf numFmtId="0" fontId="1" fillId="0" borderId="0" xfId="0" applyFont="1"/>
    <xf numFmtId="0" fontId="1" fillId="0" borderId="0" xfId="0" applyFont="1" applyAlignment="1">
      <alignment vertical="center"/>
    </xf>
    <xf numFmtId="0" fontId="3" fillId="3" borderId="0" xfId="0" applyFont="1" applyFill="1" applyAlignment="1">
      <alignment horizontal="center"/>
    </xf>
    <xf numFmtId="1" fontId="3" fillId="3" borderId="0" xfId="0" applyNumberFormat="1" applyFont="1" applyFill="1" applyAlignment="1">
      <alignment horizontal="center" vertical="center"/>
    </xf>
    <xf numFmtId="0" fontId="19" fillId="0" borderId="0" xfId="0" applyFont="1"/>
    <xf numFmtId="1" fontId="2" fillId="0" borderId="0" xfId="0" applyNumberFormat="1" applyFont="1"/>
    <xf numFmtId="0" fontId="20" fillId="0" borderId="0" xfId="0" applyFont="1" applyAlignment="1">
      <alignment horizontal="center"/>
    </xf>
    <xf numFmtId="0" fontId="1" fillId="0" borderId="0" xfId="0" applyFont="1" applyAlignment="1">
      <alignment horizontal="center"/>
    </xf>
    <xf numFmtId="0" fontId="20" fillId="0" borderId="0" xfId="0" applyFont="1" applyAlignment="1">
      <alignment horizontal="center" vertical="center"/>
    </xf>
    <xf numFmtId="0" fontId="2" fillId="0" borderId="0" xfId="0" quotePrefix="1" applyFont="1"/>
    <xf numFmtId="49" fontId="2" fillId="0" borderId="0" xfId="0" applyNumberFormat="1" applyFont="1"/>
    <xf numFmtId="0" fontId="1" fillId="0" borderId="0" xfId="0" applyFont="1" applyAlignment="1">
      <alignment horizontal="right" indent="1"/>
    </xf>
    <xf numFmtId="1" fontId="1" fillId="0" borderId="0" xfId="0" applyNumberFormat="1" applyFont="1" applyAlignment="1">
      <alignment horizontal="center" vertical="center"/>
    </xf>
    <xf numFmtId="0" fontId="4" fillId="0" borderId="0" xfId="0" applyFont="1" applyAlignment="1">
      <alignment horizontal="center" vertical="center"/>
    </xf>
    <xf numFmtId="0" fontId="1" fillId="0" borderId="0" xfId="0" applyFont="1" applyAlignment="1">
      <alignment horizontal="center" vertical="center"/>
    </xf>
    <xf numFmtId="1" fontId="4" fillId="0" borderId="0" xfId="0" applyNumberFormat="1" applyFont="1" applyAlignment="1">
      <alignment horizontal="center" vertical="center"/>
    </xf>
    <xf numFmtId="49" fontId="1" fillId="0" borderId="0" xfId="0" applyNumberFormat="1" applyFont="1" applyAlignment="1">
      <alignment horizontal="left" vertical="center"/>
    </xf>
    <xf numFmtId="0" fontId="24" fillId="0" borderId="0" xfId="0" applyFont="1" applyAlignment="1">
      <alignment vertical="top" wrapText="1"/>
    </xf>
    <xf numFmtId="0" fontId="23" fillId="0" borderId="0" xfId="0" applyFont="1" applyAlignment="1">
      <alignment vertical="center" wrapText="1"/>
    </xf>
    <xf numFmtId="0" fontId="5" fillId="4" borderId="0" xfId="0" applyFont="1" applyFill="1" applyAlignment="1">
      <alignment horizontal="center" vertical="center"/>
    </xf>
    <xf numFmtId="0" fontId="2" fillId="4" borderId="1" xfId="0" applyFont="1" applyFill="1" applyBorder="1"/>
    <xf numFmtId="1" fontId="2" fillId="4" borderId="1" xfId="0" applyNumberFormat="1" applyFont="1" applyFill="1" applyBorder="1" applyAlignment="1">
      <alignment horizontal="center" vertical="center"/>
    </xf>
    <xf numFmtId="0" fontId="3" fillId="4" borderId="1" xfId="0" applyFont="1" applyFill="1" applyBorder="1" applyAlignment="1">
      <alignment horizontal="center"/>
    </xf>
    <xf numFmtId="0" fontId="2" fillId="4" borderId="22" xfId="0" applyFont="1" applyFill="1" applyBorder="1" applyAlignment="1">
      <alignment horizontal="center" vertical="center"/>
    </xf>
    <xf numFmtId="0" fontId="2" fillId="4" borderId="17" xfId="0" applyFont="1" applyFill="1" applyBorder="1" applyAlignment="1">
      <alignment horizontal="center" vertical="center"/>
    </xf>
    <xf numFmtId="1" fontId="3" fillId="4" borderId="8" xfId="0" applyNumberFormat="1" applyFont="1" applyFill="1" applyBorder="1" applyAlignment="1">
      <alignment horizontal="center" vertical="center"/>
    </xf>
    <xf numFmtId="49" fontId="2" fillId="4" borderId="2" xfId="0" applyNumberFormat="1" applyFont="1" applyFill="1" applyBorder="1" applyAlignment="1">
      <alignment horizontal="left"/>
    </xf>
    <xf numFmtId="0" fontId="2" fillId="4" borderId="6" xfId="0" applyFont="1" applyFill="1" applyBorder="1"/>
    <xf numFmtId="1" fontId="2" fillId="4" borderId="6" xfId="0" applyNumberFormat="1" applyFont="1" applyFill="1" applyBorder="1" applyAlignment="1">
      <alignment horizontal="center" vertical="center"/>
    </xf>
    <xf numFmtId="0" fontId="3" fillId="4" borderId="6" xfId="0" applyFont="1" applyFill="1" applyBorder="1" applyAlignment="1">
      <alignment horizontal="center"/>
    </xf>
    <xf numFmtId="0" fontId="2" fillId="4" borderId="28" xfId="0" applyFont="1" applyFill="1" applyBorder="1" applyAlignment="1">
      <alignment horizontal="center" vertical="center"/>
    </xf>
    <xf numFmtId="0" fontId="2" fillId="4" borderId="0" xfId="0" applyFont="1" applyFill="1" applyAlignment="1">
      <alignment horizontal="center" vertical="center"/>
    </xf>
    <xf numFmtId="49" fontId="2" fillId="4" borderId="7" xfId="0" applyNumberFormat="1" applyFont="1" applyFill="1" applyBorder="1" applyAlignment="1">
      <alignment horizontal="left"/>
    </xf>
    <xf numFmtId="1" fontId="2" fillId="4" borderId="3" xfId="0" applyNumberFormat="1" applyFont="1" applyFill="1" applyBorder="1" applyAlignment="1">
      <alignment horizontal="center" vertical="center"/>
    </xf>
    <xf numFmtId="0" fontId="3" fillId="4" borderId="4" xfId="0" applyFont="1" applyFill="1" applyBorder="1" applyAlignment="1">
      <alignment horizontal="center" vertical="center"/>
    </xf>
    <xf numFmtId="0" fontId="1" fillId="4" borderId="4" xfId="0" applyFont="1" applyFill="1" applyBorder="1" applyAlignment="1">
      <alignment horizontal="right" indent="1"/>
    </xf>
    <xf numFmtId="1" fontId="1" fillId="4" borderId="4" xfId="0" applyNumberFormat="1" applyFont="1" applyFill="1" applyBorder="1" applyAlignment="1">
      <alignment horizontal="center" vertical="center"/>
    </xf>
    <xf numFmtId="0" fontId="4" fillId="4" borderId="4" xfId="0" applyFont="1" applyFill="1" applyBorder="1" applyAlignment="1">
      <alignment horizontal="center" vertical="center"/>
    </xf>
    <xf numFmtId="0" fontId="1" fillId="4" borderId="12" xfId="0" applyFont="1" applyFill="1" applyBorder="1" applyAlignment="1">
      <alignment horizontal="center" vertical="center"/>
    </xf>
    <xf numFmtId="0" fontId="1" fillId="4" borderId="11" xfId="0" applyFont="1" applyFill="1" applyBorder="1" applyAlignment="1">
      <alignment horizontal="center" vertical="center"/>
    </xf>
    <xf numFmtId="1" fontId="4" fillId="4" borderId="4" xfId="0" applyNumberFormat="1" applyFont="1" applyFill="1" applyBorder="1" applyAlignment="1">
      <alignment horizontal="center" vertical="center"/>
    </xf>
    <xf numFmtId="1" fontId="1" fillId="4" borderId="19" xfId="0" applyNumberFormat="1" applyFont="1" applyFill="1" applyBorder="1" applyAlignment="1">
      <alignment horizontal="center" vertical="center"/>
    </xf>
    <xf numFmtId="0" fontId="1" fillId="4" borderId="12" xfId="0" applyFont="1" applyFill="1" applyBorder="1"/>
    <xf numFmtId="0" fontId="3" fillId="5" borderId="6" xfId="0" applyFont="1" applyFill="1" applyBorder="1" applyAlignment="1">
      <alignment horizontal="center" vertical="center"/>
    </xf>
    <xf numFmtId="0" fontId="3" fillId="5" borderId="6" xfId="0" applyFont="1" applyFill="1" applyBorder="1"/>
    <xf numFmtId="1" fontId="3" fillId="5" borderId="1" xfId="0" applyNumberFormat="1" applyFont="1" applyFill="1" applyBorder="1" applyAlignment="1">
      <alignment horizontal="center" vertical="center"/>
    </xf>
    <xf numFmtId="0" fontId="3" fillId="5" borderId="1" xfId="0" applyFont="1" applyFill="1" applyBorder="1" applyAlignment="1">
      <alignment horizontal="center"/>
    </xf>
    <xf numFmtId="0" fontId="3" fillId="5" borderId="16" xfId="0" applyFont="1" applyFill="1" applyBorder="1" applyAlignment="1">
      <alignment horizontal="center" vertical="center"/>
    </xf>
    <xf numFmtId="0" fontId="3" fillId="5" borderId="1" xfId="0" applyFont="1" applyFill="1" applyBorder="1" applyAlignment="1">
      <alignment horizontal="center" vertical="center"/>
    </xf>
    <xf numFmtId="0" fontId="3" fillId="5" borderId="2" xfId="0" applyFont="1" applyFill="1" applyBorder="1" applyAlignment="1">
      <alignment horizontal="center" vertical="center"/>
    </xf>
    <xf numFmtId="0" fontId="3" fillId="5" borderId="17" xfId="0" applyFont="1" applyFill="1" applyBorder="1" applyAlignment="1">
      <alignment horizontal="center" vertical="center"/>
    </xf>
    <xf numFmtId="0" fontId="5" fillId="5" borderId="1" xfId="0" applyFont="1" applyFill="1" applyBorder="1"/>
    <xf numFmtId="0" fontId="3" fillId="5" borderId="8" xfId="0" applyFont="1" applyFill="1" applyBorder="1"/>
    <xf numFmtId="1" fontId="3" fillId="5" borderId="6" xfId="0" applyNumberFormat="1" applyFont="1" applyFill="1" applyBorder="1" applyAlignment="1">
      <alignment horizontal="center" vertical="center"/>
    </xf>
    <xf numFmtId="0" fontId="3" fillId="5" borderId="6" xfId="0" applyFont="1" applyFill="1" applyBorder="1" applyAlignment="1">
      <alignment horizontal="center"/>
    </xf>
    <xf numFmtId="0" fontId="3" fillId="5" borderId="8" xfId="0" applyFont="1" applyFill="1" applyBorder="1" applyAlignment="1">
      <alignment horizontal="center" vertical="center"/>
    </xf>
    <xf numFmtId="0" fontId="3" fillId="5" borderId="7" xfId="0" applyFont="1" applyFill="1" applyBorder="1" applyAlignment="1">
      <alignment horizontal="center" vertical="center"/>
    </xf>
    <xf numFmtId="0" fontId="3" fillId="5" borderId="0" xfId="0" applyFont="1" applyFill="1" applyAlignment="1">
      <alignment horizontal="center" vertical="center"/>
    </xf>
    <xf numFmtId="0" fontId="5" fillId="5" borderId="6" xfId="0" applyFont="1" applyFill="1" applyBorder="1"/>
    <xf numFmtId="0" fontId="1" fillId="5" borderId="6" xfId="0" applyFont="1" applyFill="1" applyBorder="1" applyAlignment="1">
      <alignment horizontal="left"/>
    </xf>
    <xf numFmtId="0" fontId="5" fillId="5" borderId="3" xfId="0" applyFont="1" applyFill="1" applyBorder="1"/>
    <xf numFmtId="0" fontId="4" fillId="5" borderId="4" xfId="0" applyFont="1" applyFill="1" applyBorder="1" applyAlignment="1">
      <alignment horizontal="center" vertical="center"/>
    </xf>
    <xf numFmtId="0" fontId="4" fillId="5" borderId="4" xfId="0" applyFont="1" applyFill="1" applyBorder="1" applyAlignment="1">
      <alignment horizontal="right" indent="1"/>
    </xf>
    <xf numFmtId="1" fontId="4" fillId="5" borderId="4" xfId="0" applyNumberFormat="1" applyFont="1" applyFill="1" applyBorder="1" applyAlignment="1">
      <alignment horizontal="center" vertical="center"/>
    </xf>
    <xf numFmtId="1" fontId="4" fillId="5" borderId="10" xfId="0" applyNumberFormat="1" applyFont="1" applyFill="1" applyBorder="1" applyAlignment="1">
      <alignment horizontal="center" vertical="center"/>
    </xf>
    <xf numFmtId="1" fontId="4" fillId="5" borderId="12" xfId="0" applyNumberFormat="1" applyFont="1" applyFill="1" applyBorder="1" applyAlignment="1">
      <alignment horizontal="center" vertical="center"/>
    </xf>
    <xf numFmtId="1" fontId="4" fillId="5" borderId="6" xfId="0" applyNumberFormat="1" applyFont="1" applyFill="1" applyBorder="1" applyAlignment="1">
      <alignment horizontal="center" vertical="center"/>
    </xf>
    <xf numFmtId="0" fontId="2" fillId="5" borderId="6" xfId="0" applyFont="1" applyFill="1" applyBorder="1" applyAlignment="1">
      <alignment horizontal="left"/>
    </xf>
    <xf numFmtId="0" fontId="3" fillId="5" borderId="4" xfId="0" applyFont="1" applyFill="1" applyBorder="1" applyAlignment="1">
      <alignment horizontal="center" vertical="center"/>
    </xf>
    <xf numFmtId="0" fontId="2" fillId="5" borderId="1" xfId="0" applyFont="1" applyFill="1" applyBorder="1" applyAlignment="1">
      <alignment horizontal="left"/>
    </xf>
    <xf numFmtId="0" fontId="4" fillId="5" borderId="12" xfId="0" applyFont="1" applyFill="1" applyBorder="1" applyAlignment="1">
      <alignment horizontal="right" indent="1"/>
    </xf>
    <xf numFmtId="0" fontId="2" fillId="5" borderId="3" xfId="0" applyFont="1" applyFill="1" applyBorder="1" applyAlignment="1">
      <alignment horizontal="left"/>
    </xf>
    <xf numFmtId="0" fontId="7" fillId="5" borderId="0" xfId="0" applyFont="1" applyFill="1" applyAlignment="1">
      <alignment horizontal="center"/>
    </xf>
    <xf numFmtId="0" fontId="2" fillId="5" borderId="3" xfId="0" applyFont="1" applyFill="1" applyBorder="1" applyAlignment="1">
      <alignment wrapText="1"/>
    </xf>
    <xf numFmtId="0" fontId="3" fillId="5" borderId="1" xfId="0" applyFont="1" applyFill="1" applyBorder="1"/>
    <xf numFmtId="0" fontId="2" fillId="5" borderId="1" xfId="0" applyFont="1" applyFill="1" applyBorder="1" applyAlignment="1">
      <alignment wrapText="1"/>
    </xf>
    <xf numFmtId="0" fontId="3" fillId="5" borderId="6" xfId="0" applyFont="1" applyFill="1" applyBorder="1" applyAlignment="1">
      <alignment horizontal="left" vertical="center"/>
    </xf>
    <xf numFmtId="0" fontId="2" fillId="5" borderId="6" xfId="0" applyFont="1" applyFill="1" applyBorder="1" applyAlignment="1">
      <alignment horizontal="left" vertical="center" wrapText="1"/>
    </xf>
    <xf numFmtId="0" fontId="3" fillId="5" borderId="3" xfId="0" applyFont="1" applyFill="1" applyBorder="1"/>
    <xf numFmtId="0" fontId="10" fillId="5" borderId="6" xfId="0" applyFont="1" applyFill="1" applyBorder="1" applyAlignment="1">
      <alignment horizontal="center" vertical="center"/>
    </xf>
    <xf numFmtId="0" fontId="7" fillId="5" borderId="4" xfId="0" applyFont="1" applyFill="1" applyBorder="1"/>
    <xf numFmtId="0" fontId="4" fillId="5" borderId="12" xfId="0" applyFont="1" applyFill="1" applyBorder="1" applyAlignment="1">
      <alignment horizontal="right"/>
    </xf>
    <xf numFmtId="0" fontId="5" fillId="5" borderId="0" xfId="0" applyFont="1" applyFill="1"/>
    <xf numFmtId="0" fontId="7" fillId="5" borderId="0" xfId="0" applyFont="1" applyFill="1"/>
    <xf numFmtId="0" fontId="3" fillId="5" borderId="0" xfId="0" applyFont="1" applyFill="1"/>
    <xf numFmtId="0" fontId="4" fillId="5" borderId="0" xfId="0" applyFont="1" applyFill="1" applyAlignment="1">
      <alignment horizontal="right"/>
    </xf>
    <xf numFmtId="1" fontId="4" fillId="5" borderId="0" xfId="0" applyNumberFormat="1" applyFont="1" applyFill="1" applyAlignment="1">
      <alignment horizontal="center" vertical="center"/>
    </xf>
    <xf numFmtId="0" fontId="5" fillId="5" borderId="0" xfId="0" applyFont="1" applyFill="1" applyAlignment="1">
      <alignment horizontal="left" vertical="center"/>
    </xf>
    <xf numFmtId="0" fontId="5" fillId="5" borderId="0" xfId="0" applyFont="1" applyFill="1" applyAlignment="1">
      <alignment horizontal="left"/>
    </xf>
    <xf numFmtId="0" fontId="0" fillId="5" borderId="0" xfId="0" applyFill="1"/>
    <xf numFmtId="0" fontId="13" fillId="5" borderId="10" xfId="0" applyFont="1" applyFill="1" applyBorder="1" applyAlignment="1">
      <alignment horizontal="center" vertical="center"/>
    </xf>
    <xf numFmtId="0" fontId="4" fillId="5" borderId="4" xfId="0" applyFont="1" applyFill="1" applyBorder="1" applyAlignment="1">
      <alignment horizontal="center" vertical="center" wrapText="1"/>
    </xf>
    <xf numFmtId="0" fontId="4" fillId="5" borderId="11" xfId="0" applyFont="1" applyFill="1" applyBorder="1"/>
    <xf numFmtId="0" fontId="4" fillId="5" borderId="11" xfId="0" applyFont="1" applyFill="1" applyBorder="1" applyAlignment="1">
      <alignment horizontal="center" vertical="center"/>
    </xf>
    <xf numFmtId="0" fontId="13" fillId="5" borderId="8" xfId="0" applyFont="1" applyFill="1" applyBorder="1" applyAlignment="1">
      <alignment horizontal="center" vertical="center"/>
    </xf>
    <xf numFmtId="0" fontId="3" fillId="5" borderId="15" xfId="0" applyFont="1" applyFill="1" applyBorder="1" applyAlignment="1">
      <alignment horizontal="center" vertical="center"/>
    </xf>
    <xf numFmtId="0" fontId="4" fillId="5" borderId="6" xfId="0" applyFont="1" applyFill="1" applyBorder="1" applyAlignment="1">
      <alignment horizontal="center"/>
    </xf>
    <xf numFmtId="0" fontId="4" fillId="5" borderId="0" xfId="0" applyFont="1" applyFill="1" applyAlignment="1">
      <alignment horizontal="center"/>
    </xf>
    <xf numFmtId="0" fontId="4" fillId="5" borderId="6" xfId="0" applyFont="1" applyFill="1" applyBorder="1" applyAlignment="1">
      <alignment horizontal="center" vertical="center"/>
    </xf>
    <xf numFmtId="0" fontId="3" fillId="5" borderId="9" xfId="0" applyFont="1" applyFill="1" applyBorder="1" applyAlignment="1">
      <alignment horizontal="center" vertical="center"/>
    </xf>
    <xf numFmtId="0" fontId="7" fillId="5" borderId="11" xfId="0" applyFont="1" applyFill="1" applyBorder="1"/>
    <xf numFmtId="0" fontId="4" fillId="5" borderId="4" xfId="0" applyFont="1" applyFill="1" applyBorder="1" applyAlignment="1">
      <alignment horizontal="center"/>
    </xf>
    <xf numFmtId="0" fontId="4" fillId="5" borderId="11" xfId="0" applyFont="1" applyFill="1" applyBorder="1" applyAlignment="1">
      <alignment horizontal="center"/>
    </xf>
    <xf numFmtId="0" fontId="13" fillId="5" borderId="8" xfId="0" applyFont="1" applyFill="1" applyBorder="1"/>
    <xf numFmtId="0" fontId="3" fillId="5" borderId="0" xfId="0" applyFont="1" applyFill="1" applyAlignment="1">
      <alignment horizontal="center"/>
    </xf>
    <xf numFmtId="0" fontId="13" fillId="5" borderId="0" xfId="0" applyFont="1" applyFill="1"/>
    <xf numFmtId="0" fontId="13" fillId="5" borderId="7" xfId="0" applyFont="1" applyFill="1" applyBorder="1"/>
    <xf numFmtId="0" fontId="4" fillId="5" borderId="1" xfId="0" applyFont="1" applyFill="1" applyBorder="1" applyAlignment="1">
      <alignment horizontal="center" vertical="center" wrapText="1"/>
    </xf>
    <xf numFmtId="0" fontId="4" fillId="5" borderId="11" xfId="0" applyFont="1" applyFill="1" applyBorder="1" applyAlignment="1">
      <alignment vertical="center"/>
    </xf>
    <xf numFmtId="0" fontId="13" fillId="5" borderId="4" xfId="0" applyFont="1" applyFill="1" applyBorder="1" applyAlignment="1">
      <alignment horizontal="center" vertical="center"/>
    </xf>
    <xf numFmtId="0" fontId="13" fillId="5" borderId="11" xfId="0" applyFont="1" applyFill="1" applyBorder="1" applyAlignment="1">
      <alignment horizontal="center" vertical="center"/>
    </xf>
    <xf numFmtId="0" fontId="3" fillId="5" borderId="15" xfId="0" applyFont="1" applyFill="1" applyBorder="1" applyAlignment="1">
      <alignment horizontal="center"/>
    </xf>
    <xf numFmtId="0" fontId="13" fillId="5" borderId="4" xfId="0" applyFont="1" applyFill="1" applyBorder="1" applyAlignment="1">
      <alignment horizontal="center"/>
    </xf>
    <xf numFmtId="0" fontId="13" fillId="5" borderId="11" xfId="0" applyFont="1" applyFill="1" applyBorder="1" applyAlignment="1">
      <alignment horizontal="center"/>
    </xf>
    <xf numFmtId="0" fontId="13" fillId="5" borderId="13" xfId="0" applyFont="1" applyFill="1" applyBorder="1" applyAlignment="1">
      <alignment horizontal="center" vertical="center"/>
    </xf>
    <xf numFmtId="0" fontId="7" fillId="5" borderId="14" xfId="0" applyFont="1" applyFill="1" applyBorder="1"/>
    <xf numFmtId="0" fontId="13" fillId="5" borderId="3" xfId="0" applyFont="1" applyFill="1" applyBorder="1" applyAlignment="1">
      <alignment horizontal="center"/>
    </xf>
    <xf numFmtId="0" fontId="13" fillId="5" borderId="14" xfId="0" applyFont="1" applyFill="1" applyBorder="1" applyAlignment="1">
      <alignment horizontal="center"/>
    </xf>
    <xf numFmtId="0" fontId="0" fillId="4" borderId="0" xfId="0" applyFill="1"/>
    <xf numFmtId="0" fontId="7" fillId="5" borderId="6" xfId="0" applyFont="1" applyFill="1" applyBorder="1" applyAlignment="1">
      <alignment horizontal="center" vertical="center"/>
    </xf>
    <xf numFmtId="0" fontId="2" fillId="5" borderId="1" xfId="0" applyFont="1" applyFill="1" applyBorder="1"/>
    <xf numFmtId="0" fontId="3" fillId="5" borderId="6" xfId="0" applyFont="1" applyFill="1" applyBorder="1" applyAlignment="1">
      <alignment vertical="center"/>
    </xf>
    <xf numFmtId="0" fontId="2" fillId="5" borderId="6" xfId="0" applyFont="1" applyFill="1" applyBorder="1"/>
    <xf numFmtId="0" fontId="3" fillId="5" borderId="6" xfId="0" applyFont="1" applyFill="1" applyBorder="1" applyAlignment="1">
      <alignment horizontal="left"/>
    </xf>
    <xf numFmtId="1" fontId="3" fillId="5" borderId="3" xfId="0" applyNumberFormat="1" applyFont="1" applyFill="1" applyBorder="1" applyAlignment="1">
      <alignment horizontal="center" vertical="center"/>
    </xf>
    <xf numFmtId="0" fontId="3" fillId="5" borderId="3" xfId="0" applyFont="1" applyFill="1" applyBorder="1" applyAlignment="1">
      <alignment horizontal="center"/>
    </xf>
    <xf numFmtId="0" fontId="3" fillId="5" borderId="13" xfId="0" applyFont="1" applyFill="1" applyBorder="1" applyAlignment="1">
      <alignment horizontal="center" vertical="center"/>
    </xf>
    <xf numFmtId="0" fontId="3" fillId="5" borderId="3" xfId="0" applyFont="1" applyFill="1" applyBorder="1" applyAlignment="1">
      <alignment horizontal="center" vertical="center"/>
    </xf>
    <xf numFmtId="0" fontId="3" fillId="5" borderId="19" xfId="0" applyFont="1" applyFill="1" applyBorder="1" applyAlignment="1">
      <alignment horizontal="center" vertical="center"/>
    </xf>
    <xf numFmtId="0" fontId="3" fillId="5" borderId="14" xfId="0" applyFont="1" applyFill="1" applyBorder="1" applyAlignment="1">
      <alignment horizontal="center" vertical="center"/>
    </xf>
    <xf numFmtId="0" fontId="2" fillId="5" borderId="3" xfId="0" applyFont="1" applyFill="1" applyBorder="1"/>
    <xf numFmtId="0" fontId="3" fillId="5" borderId="1" xfId="0" applyFont="1" applyFill="1" applyBorder="1" applyAlignment="1">
      <alignment vertical="center"/>
    </xf>
    <xf numFmtId="0" fontId="1" fillId="5" borderId="2" xfId="0" applyFont="1" applyFill="1" applyBorder="1" applyAlignment="1">
      <alignment vertical="center"/>
    </xf>
    <xf numFmtId="0" fontId="3" fillId="5" borderId="8" xfId="0" applyFont="1" applyFill="1" applyBorder="1" applyAlignment="1">
      <alignment wrapText="1"/>
    </xf>
    <xf numFmtId="0" fontId="3" fillId="5" borderId="6" xfId="0" applyFont="1" applyFill="1" applyBorder="1" applyAlignment="1">
      <alignment horizontal="center" wrapText="1"/>
    </xf>
    <xf numFmtId="0" fontId="3" fillId="5" borderId="8" xfId="0" applyFont="1" applyFill="1" applyBorder="1" applyAlignment="1">
      <alignment horizontal="center" vertical="center" wrapText="1"/>
    </xf>
    <xf numFmtId="0" fontId="3" fillId="5" borderId="6" xfId="0" applyFont="1" applyFill="1" applyBorder="1" applyAlignment="1">
      <alignment horizontal="center" vertical="center" wrapText="1"/>
    </xf>
    <xf numFmtId="0" fontId="3" fillId="5" borderId="7" xfId="0" applyFont="1" applyFill="1" applyBorder="1" applyAlignment="1">
      <alignment horizontal="center" vertical="center" wrapText="1"/>
    </xf>
    <xf numFmtId="0" fontId="2" fillId="5" borderId="7" xfId="0" applyFont="1" applyFill="1" applyBorder="1" applyAlignment="1">
      <alignment wrapText="1"/>
    </xf>
    <xf numFmtId="0" fontId="2" fillId="5" borderId="7" xfId="0" applyFont="1" applyFill="1" applyBorder="1"/>
    <xf numFmtId="0" fontId="3" fillId="4" borderId="6" xfId="0" applyFont="1" applyFill="1" applyBorder="1" applyAlignment="1">
      <alignment horizontal="center" vertical="center"/>
    </xf>
    <xf numFmtId="0" fontId="3" fillId="4" borderId="6" xfId="0" applyFont="1" applyFill="1" applyBorder="1"/>
    <xf numFmtId="1" fontId="3" fillId="4" borderId="6" xfId="0" applyNumberFormat="1" applyFont="1" applyFill="1" applyBorder="1" applyAlignment="1">
      <alignment horizontal="center" vertical="center"/>
    </xf>
    <xf numFmtId="0" fontId="3" fillId="4" borderId="8" xfId="0" applyFont="1" applyFill="1" applyBorder="1" applyAlignment="1">
      <alignment horizontal="center" vertical="center"/>
    </xf>
    <xf numFmtId="0" fontId="3" fillId="4" borderId="7" xfId="0" applyFont="1" applyFill="1" applyBorder="1" applyAlignment="1">
      <alignment horizontal="center" vertical="center"/>
    </xf>
    <xf numFmtId="0" fontId="3" fillId="4" borderId="0" xfId="0" applyFont="1" applyFill="1" applyAlignment="1">
      <alignment horizontal="center" vertical="center"/>
    </xf>
    <xf numFmtId="0" fontId="5" fillId="4" borderId="6" xfId="0" applyFont="1" applyFill="1" applyBorder="1"/>
    <xf numFmtId="0" fontId="3" fillId="4" borderId="8" xfId="0" applyFont="1" applyFill="1" applyBorder="1" applyAlignment="1">
      <alignment horizontal="left" vertical="center"/>
    </xf>
    <xf numFmtId="0" fontId="7" fillId="4" borderId="0" xfId="0" applyFont="1" applyFill="1" applyAlignment="1">
      <alignment horizontal="center" vertical="center"/>
    </xf>
    <xf numFmtId="0" fontId="3" fillId="4" borderId="3" xfId="0" applyFont="1" applyFill="1" applyBorder="1"/>
    <xf numFmtId="0" fontId="2" fillId="4" borderId="3" xfId="0" applyFont="1" applyFill="1" applyBorder="1" applyAlignment="1">
      <alignment wrapText="1"/>
    </xf>
    <xf numFmtId="0" fontId="2" fillId="4" borderId="3" xfId="0" applyFont="1" applyFill="1" applyBorder="1" applyAlignment="1">
      <alignment horizontal="left"/>
    </xf>
    <xf numFmtId="0" fontId="2" fillId="4" borderId="1" xfId="0" applyFont="1" applyFill="1" applyBorder="1" applyAlignment="1">
      <alignment horizontal="left" vertical="center" wrapText="1"/>
    </xf>
    <xf numFmtId="0" fontId="28" fillId="0" borderId="34" xfId="0" applyFont="1" applyBorder="1" applyAlignment="1">
      <alignment horizontal="center" vertical="center"/>
    </xf>
    <xf numFmtId="0" fontId="27" fillId="3" borderId="23" xfId="0" applyFont="1" applyFill="1" applyBorder="1" applyAlignment="1">
      <alignment horizontal="center" vertical="center" wrapText="1"/>
    </xf>
    <xf numFmtId="0" fontId="27" fillId="3" borderId="5" xfId="0" applyFont="1" applyFill="1" applyBorder="1" applyAlignment="1">
      <alignment horizontal="center" vertical="center" wrapText="1"/>
    </xf>
    <xf numFmtId="0" fontId="5" fillId="0" borderId="34" xfId="0" applyFont="1" applyBorder="1" applyAlignment="1">
      <alignment horizontal="center" vertical="center"/>
    </xf>
    <xf numFmtId="1" fontId="26" fillId="0" borderId="34" xfId="0" applyNumberFormat="1" applyFont="1" applyBorder="1" applyAlignment="1">
      <alignment horizontal="center" vertical="center"/>
    </xf>
    <xf numFmtId="0" fontId="26" fillId="0" borderId="34" xfId="0" applyFont="1" applyBorder="1" applyAlignment="1">
      <alignment vertical="center"/>
    </xf>
    <xf numFmtId="0" fontId="17" fillId="0" borderId="0" xfId="0" applyFont="1" applyAlignment="1">
      <alignment horizontal="center"/>
    </xf>
    <xf numFmtId="0" fontId="17" fillId="0" borderId="0" xfId="0" applyFont="1" applyAlignment="1">
      <alignment horizontal="center" vertical="center"/>
    </xf>
    <xf numFmtId="0" fontId="27" fillId="0" borderId="0" xfId="0" applyFont="1" applyAlignment="1">
      <alignment horizontal="center" vertical="center"/>
    </xf>
    <xf numFmtId="0" fontId="27" fillId="3" borderId="35" xfId="0" applyFont="1" applyFill="1" applyBorder="1" applyAlignment="1">
      <alignment horizontal="center" vertical="center"/>
    </xf>
    <xf numFmtId="0" fontId="27" fillId="3" borderId="23" xfId="0" applyFont="1" applyFill="1" applyBorder="1" applyAlignment="1">
      <alignment horizontal="center" vertical="center"/>
    </xf>
    <xf numFmtId="0" fontId="2" fillId="0" borderId="34" xfId="0" applyFont="1" applyFill="1" applyBorder="1" applyAlignment="1">
      <alignment horizontal="center" vertical="center"/>
    </xf>
    <xf numFmtId="1" fontId="2" fillId="0" borderId="34" xfId="0" applyNumberFormat="1" applyFont="1" applyBorder="1" applyAlignment="1">
      <alignment horizontal="center" vertical="center"/>
    </xf>
    <xf numFmtId="0" fontId="2" fillId="0" borderId="34" xfId="0" applyFont="1" applyBorder="1"/>
    <xf numFmtId="1" fontId="2" fillId="0" borderId="34" xfId="0" applyNumberFormat="1" applyFont="1" applyFill="1" applyBorder="1" applyAlignment="1">
      <alignment horizontal="center" vertical="center"/>
    </xf>
    <xf numFmtId="0" fontId="5" fillId="0" borderId="34" xfId="0" applyFont="1" applyBorder="1" applyAlignment="1">
      <alignment horizontal="center" vertical="center" wrapText="1"/>
    </xf>
    <xf numFmtId="0" fontId="5" fillId="2" borderId="34" xfId="0" applyFont="1" applyFill="1" applyBorder="1" applyAlignment="1">
      <alignment horizontal="center" vertical="center"/>
    </xf>
    <xf numFmtId="1" fontId="2" fillId="5" borderId="34" xfId="0" applyNumberFormat="1" applyFont="1" applyFill="1" applyBorder="1" applyAlignment="1">
      <alignment horizontal="center" vertical="center"/>
    </xf>
    <xf numFmtId="1" fontId="2" fillId="2" borderId="34" xfId="0" applyNumberFormat="1" applyFont="1" applyFill="1" applyBorder="1" applyAlignment="1">
      <alignment horizontal="center" vertical="center"/>
    </xf>
    <xf numFmtId="0" fontId="5" fillId="0" borderId="0" xfId="0" applyFont="1" applyAlignment="1">
      <alignment vertical="center"/>
    </xf>
    <xf numFmtId="0" fontId="2" fillId="0" borderId="34" xfId="0" applyFont="1" applyBorder="1" applyAlignment="1">
      <alignment horizontal="center" vertical="center"/>
    </xf>
    <xf numFmtId="0" fontId="2" fillId="4" borderId="34" xfId="0" applyFont="1" applyFill="1" applyBorder="1" applyAlignment="1">
      <alignment horizontal="left" vertical="center" wrapText="1"/>
    </xf>
    <xf numFmtId="0" fontId="2" fillId="0" borderId="36" xfId="0" applyFont="1" applyBorder="1"/>
    <xf numFmtId="0" fontId="2" fillId="0" borderId="34" xfId="0" applyFont="1" applyBorder="1" applyAlignment="1">
      <alignment vertical="center"/>
    </xf>
    <xf numFmtId="0" fontId="9" fillId="0" borderId="34" xfId="0" applyFont="1" applyBorder="1" applyAlignment="1">
      <alignment horizontal="center" vertical="center"/>
    </xf>
    <xf numFmtId="0" fontId="1" fillId="0" borderId="34" xfId="0" applyFont="1" applyBorder="1" applyAlignment="1">
      <alignment horizontal="center" vertical="center"/>
    </xf>
    <xf numFmtId="0" fontId="2" fillId="5" borderId="34" xfId="0" applyFont="1" applyFill="1" applyBorder="1" applyAlignment="1">
      <alignment horizontal="center" vertical="center"/>
    </xf>
    <xf numFmtId="0" fontId="5" fillId="0" borderId="34" xfId="0" applyFont="1" applyFill="1" applyBorder="1" applyAlignment="1">
      <alignment horizontal="center" vertical="center"/>
    </xf>
    <xf numFmtId="0" fontId="8" fillId="0" borderId="0" xfId="0" applyFont="1" applyAlignment="1">
      <alignment horizontal="center"/>
    </xf>
    <xf numFmtId="0" fontId="8" fillId="0" borderId="0" xfId="0" applyFont="1" applyAlignment="1">
      <alignment horizontal="center" vertical="center"/>
    </xf>
    <xf numFmtId="0" fontId="2" fillId="0" borderId="34" xfId="0" applyFont="1" applyBorder="1" applyAlignment="1">
      <alignment horizontal="left" vertical="center"/>
    </xf>
    <xf numFmtId="0" fontId="2" fillId="4" borderId="34" xfId="0" applyFont="1" applyFill="1" applyBorder="1" applyAlignment="1">
      <alignment horizontal="left" vertical="center"/>
    </xf>
    <xf numFmtId="0" fontId="5" fillId="0" borderId="34" xfId="0" applyFont="1" applyBorder="1" applyAlignment="1">
      <alignment vertical="center"/>
    </xf>
    <xf numFmtId="0" fontId="2" fillId="0" borderId="34" xfId="0" applyFont="1" applyFill="1" applyBorder="1" applyAlignment="1">
      <alignment vertical="center"/>
    </xf>
    <xf numFmtId="0" fontId="27" fillId="6" borderId="35" xfId="0" applyFont="1" applyFill="1" applyBorder="1" applyAlignment="1">
      <alignment horizontal="center" vertical="center"/>
    </xf>
    <xf numFmtId="0" fontId="27" fillId="6" borderId="23" xfId="0" applyFont="1" applyFill="1" applyBorder="1" applyAlignment="1">
      <alignment horizontal="center" vertical="center"/>
    </xf>
    <xf numFmtId="0" fontId="27" fillId="6" borderId="5" xfId="0" applyFont="1" applyFill="1" applyBorder="1" applyAlignment="1">
      <alignment horizontal="center" vertical="center" wrapText="1"/>
    </xf>
    <xf numFmtId="0" fontId="1" fillId="5" borderId="34" xfId="0" applyFont="1" applyFill="1" applyBorder="1" applyAlignment="1">
      <alignment horizontal="center" vertical="center"/>
    </xf>
    <xf numFmtId="1" fontId="5" fillId="5" borderId="34" xfId="0" applyNumberFormat="1" applyFont="1" applyFill="1" applyBorder="1" applyAlignment="1">
      <alignment horizontal="center" vertical="center"/>
    </xf>
    <xf numFmtId="1" fontId="5" fillId="4" borderId="34" xfId="0" applyNumberFormat="1" applyFont="1" applyFill="1" applyBorder="1" applyAlignment="1">
      <alignment horizontal="center" vertical="center"/>
    </xf>
    <xf numFmtId="0" fontId="2" fillId="5" borderId="34" xfId="0" applyFont="1" applyFill="1" applyBorder="1" applyAlignment="1">
      <alignment vertical="center"/>
    </xf>
    <xf numFmtId="0" fontId="2" fillId="5" borderId="34" xfId="0" applyFont="1" applyFill="1" applyBorder="1" applyAlignment="1">
      <alignment horizontal="left" vertical="center"/>
    </xf>
    <xf numFmtId="0" fontId="2" fillId="0" borderId="34" xfId="0" applyFont="1" applyFill="1" applyBorder="1" applyAlignment="1">
      <alignment horizontal="left" vertical="center"/>
    </xf>
    <xf numFmtId="0" fontId="17" fillId="0" borderId="0" xfId="0" applyFont="1" applyAlignment="1">
      <alignment horizontal="left"/>
    </xf>
    <xf numFmtId="0" fontId="27" fillId="0" borderId="0" xfId="0" applyFont="1" applyAlignment="1">
      <alignment horizontal="left" vertical="center"/>
    </xf>
    <xf numFmtId="0" fontId="8" fillId="0" borderId="0" xfId="0" applyFont="1" applyAlignment="1">
      <alignment horizontal="left"/>
    </xf>
    <xf numFmtId="0" fontId="2" fillId="5" borderId="34" xfId="0" applyFont="1" applyFill="1" applyBorder="1" applyAlignment="1">
      <alignment horizontal="left" vertical="center" wrapText="1"/>
    </xf>
    <xf numFmtId="0" fontId="5" fillId="5" borderId="34" xfId="0" applyFont="1" applyFill="1" applyBorder="1" applyAlignment="1">
      <alignment horizontal="left" vertical="center"/>
    </xf>
    <xf numFmtId="0" fontId="5" fillId="5" borderId="34" xfId="0" applyFont="1" applyFill="1" applyBorder="1" applyAlignment="1">
      <alignment horizontal="center" vertical="center"/>
    </xf>
    <xf numFmtId="0" fontId="5" fillId="5" borderId="34" xfId="0" applyFont="1" applyFill="1" applyBorder="1" applyAlignment="1">
      <alignment vertical="center"/>
    </xf>
    <xf numFmtId="0" fontId="26" fillId="5" borderId="34" xfId="0" applyFont="1" applyFill="1" applyBorder="1" applyAlignment="1">
      <alignment vertical="center"/>
    </xf>
    <xf numFmtId="0" fontId="28" fillId="5" borderId="34" xfId="0" applyFont="1" applyFill="1" applyBorder="1" applyAlignment="1">
      <alignment horizontal="center" vertical="center"/>
    </xf>
    <xf numFmtId="0" fontId="2" fillId="9" borderId="34" xfId="0" applyFont="1" applyFill="1" applyBorder="1" applyAlignment="1">
      <alignment horizontal="left" vertical="center"/>
    </xf>
    <xf numFmtId="0" fontId="2" fillId="0" borderId="34" xfId="0" applyFont="1" applyFill="1" applyBorder="1" applyAlignment="1">
      <alignment vertical="center" wrapText="1"/>
    </xf>
    <xf numFmtId="0" fontId="2" fillId="0" borderId="34" xfId="0" applyFont="1" applyFill="1" applyBorder="1" applyAlignment="1">
      <alignment horizontal="left" vertical="center" wrapText="1"/>
    </xf>
    <xf numFmtId="0" fontId="27" fillId="8" borderId="23" xfId="0" applyFont="1" applyFill="1" applyBorder="1" applyAlignment="1">
      <alignment horizontal="center" vertical="center"/>
    </xf>
    <xf numFmtId="0" fontId="30" fillId="0" borderId="0" xfId="0" applyFont="1"/>
    <xf numFmtId="0" fontId="14" fillId="7" borderId="34" xfId="0" applyFont="1" applyFill="1" applyBorder="1" applyAlignment="1">
      <alignment horizontal="center"/>
    </xf>
    <xf numFmtId="0" fontId="0" fillId="0" borderId="34" xfId="0" applyBorder="1" applyAlignment="1">
      <alignment horizontal="center" vertical="center"/>
    </xf>
    <xf numFmtId="0" fontId="29" fillId="0" borderId="34" xfId="1" applyBorder="1" applyAlignment="1">
      <alignment horizontal="center" vertical="center"/>
    </xf>
    <xf numFmtId="0" fontId="16" fillId="0" borderId="34" xfId="1" applyFont="1" applyBorder="1" applyAlignment="1">
      <alignment horizontal="center" vertical="center"/>
    </xf>
    <xf numFmtId="0" fontId="0" fillId="10" borderId="34" xfId="0" applyFill="1" applyBorder="1"/>
    <xf numFmtId="0" fontId="0" fillId="0" borderId="36" xfId="0" applyBorder="1" applyAlignment="1">
      <alignment horizontal="center" vertical="center"/>
    </xf>
    <xf numFmtId="0" fontId="29" fillId="0" borderId="36" xfId="1" applyBorder="1" applyAlignment="1">
      <alignment horizontal="center" vertical="center"/>
    </xf>
    <xf numFmtId="0" fontId="0" fillId="0" borderId="36" xfId="0" applyBorder="1" applyAlignment="1">
      <alignment horizontal="center" vertical="center" wrapText="1"/>
    </xf>
    <xf numFmtId="0" fontId="0" fillId="0" borderId="0" xfId="0" applyAlignment="1">
      <alignment horizontal="center"/>
    </xf>
    <xf numFmtId="0" fontId="31" fillId="0" borderId="0" xfId="0" applyFont="1" applyAlignment="1">
      <alignment horizontal="center" vertical="center"/>
    </xf>
    <xf numFmtId="0" fontId="32" fillId="7" borderId="34" xfId="0" applyFont="1" applyFill="1" applyBorder="1" applyAlignment="1">
      <alignment horizontal="center" vertical="center"/>
    </xf>
    <xf numFmtId="0" fontId="33" fillId="0" borderId="36" xfId="1" applyFont="1" applyBorder="1" applyAlignment="1">
      <alignment horizontal="center" vertical="center"/>
    </xf>
    <xf numFmtId="0" fontId="33" fillId="0" borderId="34" xfId="1" applyFont="1" applyBorder="1" applyAlignment="1">
      <alignment horizontal="center" vertical="center"/>
    </xf>
    <xf numFmtId="0" fontId="33" fillId="0" borderId="33" xfId="1" applyFont="1" applyBorder="1" applyAlignment="1">
      <alignment horizontal="center" vertical="center"/>
    </xf>
    <xf numFmtId="0" fontId="0" fillId="11" borderId="34" xfId="0" applyFill="1" applyBorder="1"/>
    <xf numFmtId="0" fontId="0" fillId="4" borderId="34" xfId="0" applyFill="1" applyBorder="1"/>
    <xf numFmtId="0" fontId="0" fillId="11" borderId="0" xfId="0" applyFill="1"/>
    <xf numFmtId="0" fontId="35" fillId="0" borderId="34" xfId="0" applyFont="1" applyBorder="1" applyAlignment="1">
      <alignment horizontal="center" vertical="center" wrapText="1" readingOrder="1"/>
    </xf>
    <xf numFmtId="0" fontId="35" fillId="0" borderId="34" xfId="0" applyFont="1" applyFill="1" applyBorder="1" applyAlignment="1">
      <alignment horizontal="center" vertical="center" wrapText="1" readingOrder="1"/>
    </xf>
    <xf numFmtId="0" fontId="4" fillId="5" borderId="1" xfId="0" applyFont="1" applyFill="1" applyBorder="1" applyAlignment="1">
      <alignment horizontal="center" vertical="center"/>
    </xf>
    <xf numFmtId="0" fontId="4" fillId="5" borderId="6" xfId="0" applyFont="1" applyFill="1" applyBorder="1" applyAlignment="1">
      <alignment horizontal="center" vertical="center"/>
    </xf>
    <xf numFmtId="0" fontId="13" fillId="5" borderId="10"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1" xfId="0" applyFont="1" applyFill="1" applyBorder="1" applyAlignment="1">
      <alignment horizontal="center" vertical="center"/>
    </xf>
    <xf numFmtId="0" fontId="16" fillId="0" borderId="36" xfId="1" applyFont="1" applyBorder="1" applyAlignment="1">
      <alignment horizontal="center" vertical="center"/>
    </xf>
    <xf numFmtId="0" fontId="16" fillId="0" borderId="33" xfId="1" applyFont="1" applyBorder="1" applyAlignment="1">
      <alignment horizontal="center" vertical="center"/>
    </xf>
    <xf numFmtId="0" fontId="27" fillId="0" borderId="0" xfId="0" applyFont="1" applyAlignment="1">
      <alignment horizontal="center" vertical="center"/>
    </xf>
    <xf numFmtId="0" fontId="27" fillId="6" borderId="35" xfId="0" applyFont="1" applyFill="1" applyBorder="1" applyAlignment="1">
      <alignment horizontal="center" vertical="center"/>
    </xf>
    <xf numFmtId="0" fontId="27" fillId="6" borderId="23" xfId="0" applyFont="1" applyFill="1" applyBorder="1" applyAlignment="1">
      <alignment horizontal="center" vertical="center"/>
    </xf>
    <xf numFmtId="0" fontId="5" fillId="0" borderId="34" xfId="0" applyFont="1" applyFill="1" applyBorder="1" applyAlignment="1">
      <alignment horizontal="center" vertical="center"/>
    </xf>
    <xf numFmtId="0" fontId="2" fillId="0" borderId="34" xfId="0" applyFont="1" applyBorder="1" applyAlignment="1">
      <alignment horizontal="left" vertical="center"/>
    </xf>
    <xf numFmtId="0" fontId="2" fillId="0" borderId="34" xfId="0" applyFont="1" applyFill="1" applyBorder="1" applyAlignment="1">
      <alignment horizontal="center" vertical="center"/>
    </xf>
    <xf numFmtId="0" fontId="4" fillId="2" borderId="13"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7" fillId="5" borderId="16" xfId="0" applyFont="1" applyFill="1" applyBorder="1" applyAlignment="1">
      <alignment horizontal="center" vertical="top"/>
    </xf>
    <xf numFmtId="0" fontId="3" fillId="5" borderId="1" xfId="0" applyFont="1" applyFill="1" applyBorder="1" applyAlignment="1">
      <alignment horizontal="left"/>
    </xf>
    <xf numFmtId="1" fontId="3" fillId="5" borderId="0" xfId="0" applyNumberFormat="1" applyFont="1" applyFill="1" applyAlignment="1">
      <alignment horizontal="center" vertical="center"/>
    </xf>
    <xf numFmtId="0" fontId="3" fillId="5" borderId="38" xfId="0" applyFont="1" applyFill="1" applyBorder="1" applyAlignment="1">
      <alignment horizontal="center" vertical="center"/>
    </xf>
    <xf numFmtId="0" fontId="3" fillId="5" borderId="39" xfId="0" applyFont="1" applyFill="1" applyBorder="1" applyAlignment="1">
      <alignment horizontal="center" vertical="center"/>
    </xf>
    <xf numFmtId="0" fontId="7" fillId="5" borderId="8" xfId="0" applyFont="1" applyFill="1" applyBorder="1" applyAlignment="1">
      <alignment horizontal="center" vertical="top"/>
    </xf>
    <xf numFmtId="1" fontId="3" fillId="5" borderId="6" xfId="0" applyNumberFormat="1" applyFont="1" applyFill="1" applyBorder="1" applyAlignment="1">
      <alignment horizontal="left" vertical="center"/>
    </xf>
    <xf numFmtId="0" fontId="3" fillId="5" borderId="40" xfId="0" applyFont="1" applyFill="1" applyBorder="1" applyAlignment="1">
      <alignment horizontal="center" vertical="center"/>
    </xf>
    <xf numFmtId="0" fontId="3" fillId="5" borderId="41" xfId="0" applyFont="1" applyFill="1" applyBorder="1" applyAlignment="1">
      <alignment horizontal="center" vertical="center"/>
    </xf>
    <xf numFmtId="0" fontId="7" fillId="5" borderId="13" xfId="0" applyFont="1" applyFill="1" applyBorder="1" applyAlignment="1">
      <alignment horizontal="center" vertical="top"/>
    </xf>
    <xf numFmtId="0" fontId="3" fillId="5" borderId="3" xfId="0" applyFont="1" applyFill="1" applyBorder="1" applyAlignment="1">
      <alignment vertical="center"/>
    </xf>
    <xf numFmtId="0" fontId="4" fillId="5" borderId="6" xfId="0" applyFont="1" applyFill="1" applyBorder="1" applyAlignment="1">
      <alignment horizontal="right" indent="1"/>
    </xf>
    <xf numFmtId="1" fontId="4" fillId="5" borderId="16" xfId="0" applyNumberFormat="1" applyFont="1" applyFill="1" applyBorder="1" applyAlignment="1">
      <alignment horizontal="center" vertical="center"/>
    </xf>
    <xf numFmtId="1" fontId="4" fillId="5" borderId="1" xfId="0" applyNumberFormat="1" applyFont="1" applyFill="1" applyBorder="1" applyAlignment="1">
      <alignment horizontal="center" vertical="center"/>
    </xf>
    <xf numFmtId="1" fontId="4" fillId="5" borderId="17" xfId="0" applyNumberFormat="1" applyFont="1" applyFill="1" applyBorder="1" applyAlignment="1">
      <alignment horizontal="center" vertical="center"/>
    </xf>
    <xf numFmtId="0" fontId="4" fillId="5" borderId="4" xfId="0" applyFont="1" applyFill="1" applyBorder="1"/>
    <xf numFmtId="1" fontId="3" fillId="5" borderId="42" xfId="0" applyNumberFormat="1" applyFont="1" applyFill="1" applyBorder="1" applyAlignment="1">
      <alignment horizontal="center" vertical="center"/>
    </xf>
    <xf numFmtId="0" fontId="3" fillId="5" borderId="42" xfId="0" applyFont="1" applyFill="1" applyBorder="1" applyAlignment="1">
      <alignment horizontal="center" vertical="center"/>
    </xf>
    <xf numFmtId="0" fontId="3" fillId="5" borderId="7" xfId="0" applyFont="1" applyFill="1" applyBorder="1" applyAlignment="1">
      <alignment horizontal="left"/>
    </xf>
    <xf numFmtId="1" fontId="3" fillId="5" borderId="40" xfId="0" applyNumberFormat="1" applyFont="1" applyFill="1" applyBorder="1" applyAlignment="1">
      <alignment horizontal="center" vertical="center"/>
    </xf>
    <xf numFmtId="0" fontId="3" fillId="5" borderId="7" xfId="0" applyFont="1" applyFill="1" applyBorder="1"/>
    <xf numFmtId="1" fontId="3" fillId="5" borderId="7" xfId="0" applyNumberFormat="1" applyFont="1" applyFill="1" applyBorder="1"/>
    <xf numFmtId="0" fontId="3" fillId="5" borderId="3" xfId="0" applyFont="1" applyFill="1" applyBorder="1" applyAlignment="1">
      <alignment wrapText="1"/>
    </xf>
    <xf numFmtId="1" fontId="3" fillId="5" borderId="43" xfId="0" applyNumberFormat="1" applyFont="1" applyFill="1" applyBorder="1" applyAlignment="1">
      <alignment horizontal="center" vertical="center"/>
    </xf>
    <xf numFmtId="0" fontId="3" fillId="5" borderId="43" xfId="0" applyFont="1" applyFill="1" applyBorder="1" applyAlignment="1">
      <alignment horizontal="center" vertical="center"/>
    </xf>
    <xf numFmtId="1" fontId="4" fillId="5" borderId="8" xfId="0" applyNumberFormat="1" applyFont="1" applyFill="1" applyBorder="1" applyAlignment="1">
      <alignment horizontal="center" vertical="center"/>
    </xf>
    <xf numFmtId="0" fontId="4" fillId="5" borderId="1" xfId="0" applyFont="1" applyFill="1" applyBorder="1"/>
    <xf numFmtId="0" fontId="7" fillId="12" borderId="16" xfId="0" applyFont="1" applyFill="1" applyBorder="1" applyAlignment="1">
      <alignment horizontal="center" vertical="top"/>
    </xf>
    <xf numFmtId="1" fontId="3" fillId="2" borderId="42" xfId="0" applyNumberFormat="1" applyFont="1" applyFill="1" applyBorder="1" applyAlignment="1">
      <alignment horizontal="center" vertical="center"/>
    </xf>
    <xf numFmtId="0" fontId="3" fillId="2" borderId="15"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2" xfId="0" applyFont="1" applyFill="1" applyBorder="1"/>
    <xf numFmtId="0" fontId="7" fillId="12" borderId="8" xfId="0" applyFont="1" applyFill="1" applyBorder="1" applyAlignment="1">
      <alignment horizontal="center" vertical="top"/>
    </xf>
    <xf numFmtId="1" fontId="3" fillId="2" borderId="40" xfId="0" applyNumberFormat="1" applyFont="1" applyFill="1" applyBorder="1" applyAlignment="1">
      <alignment horizontal="center" vertical="center"/>
    </xf>
    <xf numFmtId="0" fontId="3" fillId="2" borderId="41"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7" xfId="0" applyFont="1" applyFill="1" applyBorder="1"/>
    <xf numFmtId="0" fontId="7" fillId="12" borderId="13" xfId="0" applyFont="1" applyFill="1" applyBorder="1" applyAlignment="1">
      <alignment horizontal="center" vertical="top"/>
    </xf>
    <xf numFmtId="1" fontId="3" fillId="2" borderId="43" xfId="0" applyNumberFormat="1" applyFont="1" applyFill="1" applyBorder="1" applyAlignment="1">
      <alignment horizontal="center" vertical="center"/>
    </xf>
    <xf numFmtId="0" fontId="3" fillId="2" borderId="9" xfId="0" applyFont="1" applyFill="1" applyBorder="1" applyAlignment="1">
      <alignment horizontal="center" vertical="center"/>
    </xf>
    <xf numFmtId="0" fontId="3" fillId="2" borderId="43" xfId="0" applyFont="1" applyFill="1" applyBorder="1" applyAlignment="1">
      <alignment horizontal="center" vertical="center"/>
    </xf>
    <xf numFmtId="0" fontId="4" fillId="2" borderId="3" xfId="0" applyFont="1" applyFill="1" applyBorder="1" applyAlignment="1">
      <alignment horizontal="right" indent="1"/>
    </xf>
    <xf numFmtId="1" fontId="4" fillId="2" borderId="13" xfId="0" applyNumberFormat="1" applyFont="1" applyFill="1" applyBorder="1" applyAlignment="1">
      <alignment horizontal="center" vertical="center"/>
    </xf>
    <xf numFmtId="1" fontId="4" fillId="2" borderId="0" xfId="0" applyNumberFormat="1" applyFont="1" applyFill="1" applyAlignment="1">
      <alignment horizontal="center" vertical="center"/>
    </xf>
    <xf numFmtId="0" fontId="4" fillId="2" borderId="6" xfId="0" applyFont="1" applyFill="1" applyBorder="1"/>
    <xf numFmtId="1" fontId="3" fillId="2" borderId="16" xfId="0" applyNumberFormat="1" applyFont="1" applyFill="1" applyBorder="1" applyAlignment="1">
      <alignment horizontal="center" vertical="center"/>
    </xf>
    <xf numFmtId="1" fontId="3" fillId="2" borderId="8" xfId="0" applyNumberFormat="1" applyFont="1" applyFill="1" applyBorder="1" applyAlignment="1">
      <alignment horizontal="center" vertical="center"/>
    </xf>
    <xf numFmtId="0" fontId="3" fillId="2" borderId="8" xfId="0" applyFont="1" applyFill="1" applyBorder="1" applyAlignment="1">
      <alignment horizontal="center"/>
    </xf>
    <xf numFmtId="0" fontId="3" fillId="2" borderId="13" xfId="0" applyFont="1" applyFill="1" applyBorder="1" applyAlignment="1">
      <alignment horizontal="center"/>
    </xf>
    <xf numFmtId="0" fontId="3" fillId="2" borderId="19" xfId="0" applyFont="1" applyFill="1" applyBorder="1"/>
    <xf numFmtId="1" fontId="4" fillId="2" borderId="16" xfId="0" applyNumberFormat="1" applyFont="1" applyFill="1" applyBorder="1" applyAlignment="1">
      <alignment horizontal="center" vertical="center"/>
    </xf>
    <xf numFmtId="1" fontId="4" fillId="2" borderId="1" xfId="0" applyNumberFormat="1" applyFont="1" applyFill="1" applyBorder="1" applyAlignment="1">
      <alignment horizontal="center" vertical="center"/>
    </xf>
    <xf numFmtId="1" fontId="4" fillId="2" borderId="17" xfId="0" applyNumberFormat="1" applyFont="1" applyFill="1" applyBorder="1" applyAlignment="1">
      <alignment horizontal="center" vertical="center"/>
    </xf>
    <xf numFmtId="0" fontId="4" fillId="2" borderId="16" xfId="0" applyFont="1" applyFill="1" applyBorder="1" applyAlignment="1">
      <alignment horizontal="center" vertical="center"/>
    </xf>
    <xf numFmtId="0" fontId="3" fillId="2" borderId="16" xfId="0" applyFont="1" applyFill="1" applyBorder="1"/>
    <xf numFmtId="1" fontId="3" fillId="2" borderId="16" xfId="0" applyNumberFormat="1" applyFont="1" applyFill="1" applyBorder="1" applyAlignment="1">
      <alignment horizontal="center" vertical="center" wrapText="1"/>
    </xf>
    <xf numFmtId="1" fontId="3" fillId="2" borderId="8" xfId="0" applyNumberFormat="1" applyFont="1" applyFill="1" applyBorder="1" applyAlignment="1">
      <alignment horizontal="center" vertical="center" wrapText="1"/>
    </xf>
    <xf numFmtId="0" fontId="3" fillId="2" borderId="8" xfId="0" applyFont="1" applyFill="1" applyBorder="1" applyAlignment="1">
      <alignment vertical="center"/>
    </xf>
    <xf numFmtId="0" fontId="3" fillId="2" borderId="13" xfId="0" applyFont="1" applyFill="1" applyBorder="1"/>
    <xf numFmtId="1" fontId="4" fillId="2" borderId="14" xfId="0" applyNumberFormat="1" applyFont="1" applyFill="1" applyBorder="1" applyAlignment="1">
      <alignment horizontal="center" vertical="center"/>
    </xf>
    <xf numFmtId="0" fontId="4" fillId="2" borderId="3" xfId="0" applyFont="1" applyFill="1" applyBorder="1"/>
    <xf numFmtId="1" fontId="3" fillId="2" borderId="13" xfId="0" applyNumberFormat="1" applyFont="1" applyFill="1" applyBorder="1" applyAlignment="1">
      <alignment horizontal="center" vertical="center"/>
    </xf>
    <xf numFmtId="0" fontId="4" fillId="2" borderId="3" xfId="0" applyFont="1" applyFill="1" applyBorder="1" applyAlignment="1">
      <alignment vertical="center"/>
    </xf>
    <xf numFmtId="0" fontId="4" fillId="2" borderId="4" xfId="0" applyFont="1" applyFill="1" applyBorder="1" applyAlignment="1">
      <alignment vertical="center"/>
    </xf>
    <xf numFmtId="1" fontId="4" fillId="2" borderId="11" xfId="0" applyNumberFormat="1" applyFont="1" applyFill="1" applyBorder="1" applyAlignment="1">
      <alignment horizontal="center" vertical="center"/>
    </xf>
    <xf numFmtId="0" fontId="3" fillId="2" borderId="39" xfId="0" applyFont="1" applyFill="1" applyBorder="1" applyAlignment="1">
      <alignment horizontal="center" vertical="center"/>
    </xf>
    <xf numFmtId="0" fontId="3" fillId="2" borderId="9" xfId="0" applyFont="1" applyFill="1" applyBorder="1" applyAlignment="1">
      <alignment horizontal="center" wrapText="1"/>
    </xf>
    <xf numFmtId="0" fontId="3" fillId="2" borderId="43"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4" fillId="2" borderId="11" xfId="0" applyFont="1" applyFill="1" applyBorder="1" applyAlignment="1">
      <alignment horizontal="right" indent="1"/>
    </xf>
    <xf numFmtId="0" fontId="3" fillId="2" borderId="19" xfId="0" applyFont="1" applyFill="1" applyBorder="1" applyAlignment="1">
      <alignment wrapText="1"/>
    </xf>
    <xf numFmtId="0" fontId="3" fillId="2" borderId="2" xfId="0" applyFont="1" applyFill="1" applyBorder="1" applyAlignment="1">
      <alignment wrapText="1"/>
    </xf>
    <xf numFmtId="0" fontId="3" fillId="2" borderId="7" xfId="0" applyFont="1" applyFill="1" applyBorder="1" applyAlignment="1">
      <alignment horizontal="left"/>
    </xf>
    <xf numFmtId="0" fontId="3" fillId="2" borderId="19" xfId="0" applyFont="1" applyFill="1" applyBorder="1" applyAlignment="1">
      <alignment horizontal="left" vertical="center" wrapText="1"/>
    </xf>
    <xf numFmtId="0" fontId="4" fillId="2" borderId="4" xfId="0" applyFont="1" applyFill="1" applyBorder="1"/>
    <xf numFmtId="0" fontId="4" fillId="2" borderId="19" xfId="0" applyFont="1" applyFill="1" applyBorder="1"/>
    <xf numFmtId="0" fontId="7" fillId="2" borderId="10" xfId="0" applyFont="1" applyFill="1" applyBorder="1"/>
    <xf numFmtId="0" fontId="13" fillId="2" borderId="4" xfId="0" applyFont="1" applyFill="1" applyBorder="1" applyAlignment="1">
      <alignment horizontal="center" vertical="center" wrapText="1"/>
    </xf>
    <xf numFmtId="0" fontId="4" fillId="2" borderId="17" xfId="0" applyFont="1" applyFill="1" applyBorder="1" applyAlignment="1">
      <alignment vertical="center"/>
    </xf>
    <xf numFmtId="0" fontId="4" fillId="2" borderId="17" xfId="0" applyFont="1" applyFill="1" applyBorder="1" applyAlignment="1">
      <alignment horizontal="center" vertical="center"/>
    </xf>
    <xf numFmtId="0" fontId="3" fillId="2" borderId="11" xfId="0" applyFont="1" applyFill="1" applyBorder="1"/>
    <xf numFmtId="1" fontId="3" fillId="2" borderId="4" xfId="0" applyNumberFormat="1" applyFont="1" applyFill="1" applyBorder="1" applyAlignment="1">
      <alignment horizontal="center" vertical="center"/>
    </xf>
    <xf numFmtId="0" fontId="3" fillId="2" borderId="4" xfId="0" applyFont="1" applyFill="1" applyBorder="1" applyAlignment="1">
      <alignment horizontal="center"/>
    </xf>
    <xf numFmtId="0" fontId="3" fillId="2" borderId="11" xfId="0" applyFont="1" applyFill="1" applyBorder="1" applyAlignment="1">
      <alignment horizontal="center"/>
    </xf>
    <xf numFmtId="0" fontId="3" fillId="2" borderId="11" xfId="0" applyFont="1" applyFill="1" applyBorder="1" applyAlignment="1">
      <alignment vertical="center" wrapText="1"/>
    </xf>
    <xf numFmtId="0" fontId="4" fillId="2" borderId="0" xfId="0" applyFont="1" applyFill="1"/>
    <xf numFmtId="0" fontId="4" fillId="2" borderId="7" xfId="0" applyFont="1" applyFill="1" applyBorder="1"/>
    <xf numFmtId="0" fontId="4" fillId="2" borderId="2" xfId="0" applyFont="1" applyFill="1" applyBorder="1" applyAlignment="1">
      <alignment horizontal="center" vertical="center"/>
    </xf>
    <xf numFmtId="0" fontId="3" fillId="2" borderId="14" xfId="0" applyFont="1" applyFill="1" applyBorder="1"/>
    <xf numFmtId="0" fontId="3" fillId="2" borderId="12" xfId="0" applyFont="1" applyFill="1" applyBorder="1" applyAlignment="1">
      <alignment horizontal="center"/>
    </xf>
    <xf numFmtId="0" fontId="36" fillId="0" borderId="0" xfId="0" applyFont="1"/>
    <xf numFmtId="0" fontId="37" fillId="0" borderId="0" xfId="0" applyFont="1"/>
    <xf numFmtId="0" fontId="37" fillId="2" borderId="0" xfId="0" applyFont="1" applyFill="1"/>
    <xf numFmtId="0" fontId="28" fillId="0" borderId="0" xfId="0" applyFont="1"/>
    <xf numFmtId="0" fontId="13" fillId="2" borderId="12" xfId="0" applyFont="1" applyFill="1" applyBorder="1" applyAlignment="1">
      <alignment horizontal="center" vertical="center"/>
    </xf>
    <xf numFmtId="0" fontId="4" fillId="2" borderId="19" xfId="0" applyFont="1" applyFill="1" applyBorder="1" applyAlignment="1">
      <alignment horizontal="center" vertical="center" wrapText="1"/>
    </xf>
    <xf numFmtId="0" fontId="3" fillId="0" borderId="6" xfId="0" applyFont="1" applyBorder="1"/>
    <xf numFmtId="1" fontId="3" fillId="0" borderId="1" xfId="0" applyNumberFormat="1" applyFont="1" applyBorder="1" applyAlignment="1">
      <alignment horizontal="center" vertical="center"/>
    </xf>
    <xf numFmtId="0" fontId="7" fillId="2" borderId="44" xfId="0" applyFont="1" applyFill="1" applyBorder="1" applyAlignment="1">
      <alignment horizontal="center" vertical="center"/>
    </xf>
    <xf numFmtId="0" fontId="7" fillId="2" borderId="39" xfId="0" applyFont="1" applyFill="1" applyBorder="1" applyAlignment="1">
      <alignment horizontal="center" vertical="center"/>
    </xf>
    <xf numFmtId="0" fontId="7" fillId="2" borderId="45" xfId="0" applyFont="1" applyFill="1" applyBorder="1" applyAlignment="1">
      <alignment horizontal="center" vertical="center"/>
    </xf>
    <xf numFmtId="0" fontId="3" fillId="0" borderId="6" xfId="0" applyFont="1" applyBorder="1" applyAlignment="1">
      <alignment horizontal="left"/>
    </xf>
    <xf numFmtId="1" fontId="3" fillId="0" borderId="6" xfId="0" applyNumberFormat="1" applyFont="1" applyBorder="1" applyAlignment="1">
      <alignment horizontal="center" vertical="center"/>
    </xf>
    <xf numFmtId="0" fontId="7" fillId="2" borderId="46" xfId="0" applyFont="1" applyFill="1" applyBorder="1" applyAlignment="1">
      <alignment horizontal="center" vertical="center"/>
    </xf>
    <xf numFmtId="0" fontId="7" fillId="2" borderId="47" xfId="0" applyFont="1" applyFill="1" applyBorder="1" applyAlignment="1">
      <alignment horizontal="center" vertical="center"/>
    </xf>
    <xf numFmtId="0" fontId="7" fillId="2" borderId="48"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49" xfId="0" applyFont="1" applyFill="1" applyBorder="1" applyAlignment="1">
      <alignment horizontal="center" vertical="center"/>
    </xf>
    <xf numFmtId="0" fontId="4" fillId="0" borderId="4" xfId="0" applyFont="1" applyBorder="1" applyAlignment="1">
      <alignment horizontal="right" indent="1"/>
    </xf>
    <xf numFmtId="1" fontId="4" fillId="0" borderId="10" xfId="0" applyNumberFormat="1" applyFont="1" applyBorder="1" applyAlignment="1">
      <alignment horizontal="center" vertical="center"/>
    </xf>
    <xf numFmtId="0" fontId="13" fillId="2" borderId="10" xfId="0" applyFont="1" applyFill="1" applyBorder="1" applyAlignment="1">
      <alignment horizontal="center" vertical="center"/>
    </xf>
    <xf numFmtId="0" fontId="13" fillId="2" borderId="50"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41" xfId="0" applyFont="1" applyFill="1" applyBorder="1" applyAlignment="1">
      <alignment horizontal="center" vertical="center"/>
    </xf>
    <xf numFmtId="0" fontId="3" fillId="0" borderId="6" xfId="0" applyFont="1" applyBorder="1" applyAlignment="1">
      <alignment wrapText="1"/>
    </xf>
    <xf numFmtId="0" fontId="7" fillId="2" borderId="3" xfId="0" applyFont="1" applyFill="1" applyBorder="1" applyAlignment="1">
      <alignment horizontal="center" vertical="center"/>
    </xf>
    <xf numFmtId="0" fontId="28" fillId="2" borderId="6" xfId="0" applyFont="1" applyFill="1" applyBorder="1"/>
    <xf numFmtId="0" fontId="7" fillId="5" borderId="48" xfId="0" applyFont="1" applyFill="1" applyBorder="1" applyAlignment="1">
      <alignment horizontal="center" vertical="center"/>
    </xf>
    <xf numFmtId="0" fontId="7" fillId="5" borderId="1" xfId="0" applyFont="1" applyFill="1" applyBorder="1" applyAlignment="1">
      <alignment horizontal="center" vertical="center"/>
    </xf>
    <xf numFmtId="0" fontId="7" fillId="5" borderId="45" xfId="0" applyFont="1" applyFill="1" applyBorder="1" applyAlignment="1">
      <alignment horizontal="center" vertical="center"/>
    </xf>
    <xf numFmtId="0" fontId="7" fillId="5" borderId="41" xfId="0" applyFont="1" applyFill="1" applyBorder="1" applyAlignment="1">
      <alignment horizontal="center" vertical="center"/>
    </xf>
    <xf numFmtId="0" fontId="7" fillId="5" borderId="47" xfId="0" applyFont="1" applyFill="1" applyBorder="1" applyAlignment="1">
      <alignment horizontal="center" vertical="center"/>
    </xf>
    <xf numFmtId="0" fontId="7" fillId="5" borderId="3" xfId="0" applyFont="1" applyFill="1" applyBorder="1" applyAlignment="1">
      <alignment horizontal="center" vertical="center"/>
    </xf>
    <xf numFmtId="0" fontId="7" fillId="5" borderId="49" xfId="0" applyFont="1" applyFill="1" applyBorder="1" applyAlignment="1">
      <alignment horizontal="center" vertical="center"/>
    </xf>
    <xf numFmtId="0" fontId="28" fillId="5" borderId="6" xfId="0" applyFont="1" applyFill="1" applyBorder="1"/>
    <xf numFmtId="0" fontId="13" fillId="5" borderId="50" xfId="0" applyFont="1" applyFill="1" applyBorder="1" applyAlignment="1">
      <alignment horizontal="center" vertical="center"/>
    </xf>
    <xf numFmtId="0" fontId="7" fillId="5" borderId="38" xfId="0" applyFont="1" applyFill="1" applyBorder="1" applyAlignment="1">
      <alignment horizontal="center" vertical="center"/>
    </xf>
    <xf numFmtId="0" fontId="7" fillId="5" borderId="40" xfId="0" applyFont="1" applyFill="1" applyBorder="1" applyAlignment="1">
      <alignment horizontal="center" vertical="center"/>
    </xf>
    <xf numFmtId="0" fontId="7" fillId="5" borderId="51" xfId="0" applyFont="1" applyFill="1" applyBorder="1" applyAlignment="1">
      <alignment horizontal="center" vertical="center"/>
    </xf>
    <xf numFmtId="0" fontId="4" fillId="5" borderId="3" xfId="0" applyFont="1" applyFill="1" applyBorder="1"/>
    <xf numFmtId="0" fontId="7" fillId="5" borderId="6" xfId="0" applyFont="1" applyFill="1" applyBorder="1"/>
    <xf numFmtId="0" fontId="10" fillId="5" borderId="6" xfId="0" applyFont="1" applyFill="1" applyBorder="1"/>
    <xf numFmtId="0" fontId="3" fillId="5" borderId="6" xfId="0" applyFont="1" applyFill="1" applyBorder="1" applyAlignment="1">
      <alignment wrapText="1"/>
    </xf>
    <xf numFmtId="0" fontId="7" fillId="5" borderId="0" xfId="0" applyFont="1" applyFill="1" applyAlignment="1">
      <alignment horizontal="center" vertical="top"/>
    </xf>
    <xf numFmtId="0" fontId="3" fillId="5" borderId="6" xfId="0" applyFont="1" applyFill="1" applyBorder="1" applyAlignment="1">
      <alignment horizontal="left" vertical="top" wrapText="1"/>
    </xf>
    <xf numFmtId="0" fontId="7" fillId="5" borderId="39" xfId="0" applyFont="1" applyFill="1" applyBorder="1" applyAlignment="1">
      <alignment horizontal="center" vertical="center"/>
    </xf>
    <xf numFmtId="0" fontId="0" fillId="5" borderId="3" xfId="0" applyFill="1" applyBorder="1" applyAlignment="1">
      <alignment horizontal="center" vertical="center"/>
    </xf>
    <xf numFmtId="0" fontId="38" fillId="0" borderId="0" xfId="0" applyFont="1"/>
    <xf numFmtId="0" fontId="4" fillId="5" borderId="1" xfId="0" applyFont="1" applyFill="1" applyBorder="1" applyAlignment="1">
      <alignment horizontal="right" indent="1"/>
    </xf>
    <xf numFmtId="0" fontId="4" fillId="5" borderId="8" xfId="0" applyFont="1" applyFill="1" applyBorder="1" applyAlignment="1">
      <alignment horizontal="center" vertical="center"/>
    </xf>
    <xf numFmtId="0" fontId="3" fillId="5" borderId="16" xfId="0" applyFont="1" applyFill="1" applyBorder="1"/>
    <xf numFmtId="0" fontId="7" fillId="5" borderId="16" xfId="0" applyFont="1" applyFill="1" applyBorder="1" applyAlignment="1">
      <alignment horizontal="center" vertical="center"/>
    </xf>
    <xf numFmtId="0" fontId="3" fillId="5" borderId="13" xfId="0" applyFont="1" applyFill="1" applyBorder="1"/>
    <xf numFmtId="0" fontId="7" fillId="5" borderId="52" xfId="0" applyFont="1" applyFill="1" applyBorder="1" applyAlignment="1">
      <alignment horizontal="center" vertical="center"/>
    </xf>
    <xf numFmtId="0" fontId="7" fillId="5" borderId="3" xfId="0" applyFont="1" applyFill="1" applyBorder="1"/>
    <xf numFmtId="0" fontId="4" fillId="5" borderId="19" xfId="0" applyFont="1" applyFill="1" applyBorder="1" applyAlignment="1">
      <alignment horizontal="right" indent="1"/>
    </xf>
    <xf numFmtId="1" fontId="4" fillId="5" borderId="3" xfId="0" applyNumberFormat="1" applyFont="1" applyFill="1" applyBorder="1" applyAlignment="1">
      <alignment horizontal="center" vertical="center"/>
    </xf>
    <xf numFmtId="1" fontId="4" fillId="5" borderId="50" xfId="0" applyNumberFormat="1" applyFont="1" applyFill="1" applyBorder="1" applyAlignment="1">
      <alignment horizontal="center" vertical="center"/>
    </xf>
    <xf numFmtId="0" fontId="28" fillId="2" borderId="0" xfId="0" applyFont="1" applyFill="1"/>
    <xf numFmtId="0" fontId="4" fillId="2" borderId="11" xfId="0" applyFont="1" applyFill="1" applyBorder="1" applyAlignment="1">
      <alignment vertical="center"/>
    </xf>
    <xf numFmtId="0" fontId="4" fillId="2" borderId="11" xfId="0" applyFont="1" applyFill="1" applyBorder="1" applyAlignment="1">
      <alignment horizontal="center" vertical="center"/>
    </xf>
    <xf numFmtId="0" fontId="13" fillId="2" borderId="39" xfId="0" applyFont="1" applyFill="1" applyBorder="1" applyAlignment="1">
      <alignment horizontal="center" vertical="center"/>
    </xf>
    <xf numFmtId="0" fontId="7" fillId="2" borderId="38" xfId="0" applyFont="1" applyFill="1" applyBorder="1"/>
    <xf numFmtId="0" fontId="3" fillId="2" borderId="39" xfId="0" applyFont="1" applyFill="1" applyBorder="1" applyAlignment="1">
      <alignment horizontal="center"/>
    </xf>
    <xf numFmtId="0" fontId="3" fillId="2" borderId="38" xfId="0" applyFont="1" applyFill="1" applyBorder="1" applyAlignment="1">
      <alignment horizontal="center"/>
    </xf>
    <xf numFmtId="0" fontId="3" fillId="2" borderId="45" xfId="0" applyFont="1" applyFill="1" applyBorder="1" applyAlignment="1">
      <alignment horizontal="center"/>
    </xf>
    <xf numFmtId="0" fontId="13" fillId="2" borderId="9" xfId="0" applyFont="1" applyFill="1" applyBorder="1" applyAlignment="1">
      <alignment horizontal="center" vertical="center"/>
    </xf>
    <xf numFmtId="0" fontId="7" fillId="2" borderId="9" xfId="0" applyFont="1" applyFill="1" applyBorder="1" applyAlignment="1">
      <alignment horizontal="center" vertical="center"/>
    </xf>
    <xf numFmtId="0" fontId="7" fillId="2" borderId="43" xfId="0" applyFont="1" applyFill="1" applyBorder="1"/>
    <xf numFmtId="0" fontId="3" fillId="2" borderId="14" xfId="0" applyFont="1" applyFill="1" applyBorder="1" applyAlignment="1">
      <alignment horizontal="center"/>
    </xf>
    <xf numFmtId="0" fontId="3" fillId="2" borderId="19" xfId="0" applyFont="1" applyFill="1" applyBorder="1" applyAlignment="1">
      <alignment horizontal="center"/>
    </xf>
    <xf numFmtId="0" fontId="39" fillId="2" borderId="0" xfId="0" applyFont="1" applyFill="1"/>
    <xf numFmtId="0" fontId="39" fillId="2" borderId="6" xfId="0" applyFont="1" applyFill="1" applyBorder="1"/>
    <xf numFmtId="0" fontId="39" fillId="2" borderId="7" xfId="0" applyFont="1" applyFill="1" applyBorder="1"/>
    <xf numFmtId="0" fontId="13" fillId="2" borderId="15" xfId="0" applyFont="1" applyFill="1" applyBorder="1" applyAlignment="1">
      <alignment horizontal="center" vertical="center"/>
    </xf>
    <xf numFmtId="0" fontId="13" fillId="2" borderId="41" xfId="0" applyFont="1" applyFill="1" applyBorder="1" applyAlignment="1">
      <alignment horizontal="center" vertical="center"/>
    </xf>
    <xf numFmtId="0" fontId="3" fillId="2" borderId="44" xfId="0" applyFont="1" applyFill="1" applyBorder="1" applyAlignment="1">
      <alignment horizontal="center"/>
    </xf>
    <xf numFmtId="0" fontId="26" fillId="0" borderId="0" xfId="0" applyFont="1"/>
    <xf numFmtId="0" fontId="40" fillId="13" borderId="53" xfId="0" applyFont="1" applyFill="1" applyBorder="1" applyAlignment="1">
      <alignment horizontal="center" vertical="center" wrapText="1"/>
    </xf>
    <xf numFmtId="0" fontId="41" fillId="0" borderId="54" xfId="0" applyFont="1" applyBorder="1" applyAlignment="1">
      <alignment horizontal="center" vertical="center" wrapText="1"/>
    </xf>
    <xf numFmtId="0" fontId="41" fillId="0" borderId="54" xfId="0" applyFont="1" applyBorder="1" applyAlignment="1">
      <alignment vertical="center" wrapText="1"/>
    </xf>
    <xf numFmtId="0" fontId="41" fillId="0" borderId="53" xfId="0" applyFont="1" applyBorder="1" applyAlignment="1">
      <alignment horizontal="center" vertical="center" wrapText="1"/>
    </xf>
    <xf numFmtId="0" fontId="41" fillId="0" borderId="53" xfId="0" applyFont="1" applyBorder="1" applyAlignment="1">
      <alignment vertical="center" wrapText="1"/>
    </xf>
    <xf numFmtId="0" fontId="2" fillId="6" borderId="0" xfId="0" applyFont="1" applyFill="1" applyAlignment="1">
      <alignment horizontal="center" vertical="center"/>
    </xf>
    <xf numFmtId="0" fontId="2" fillId="6" borderId="0" xfId="0" applyFont="1" applyFill="1"/>
    <xf numFmtId="0" fontId="2" fillId="6" borderId="0" xfId="0" applyFont="1" applyFill="1" applyAlignment="1">
      <alignment vertical="center"/>
    </xf>
    <xf numFmtId="0" fontId="2" fillId="2" borderId="8" xfId="0" applyFont="1" applyFill="1" applyBorder="1"/>
    <xf numFmtId="1" fontId="2" fillId="0" borderId="8" xfId="0" applyNumberFormat="1" applyFont="1" applyBorder="1" applyAlignment="1">
      <alignment horizontal="center" vertical="center"/>
    </xf>
    <xf numFmtId="0" fontId="2" fillId="0" borderId="55" xfId="0" applyFont="1" applyBorder="1" applyAlignment="1">
      <alignment horizontal="center"/>
    </xf>
    <xf numFmtId="0" fontId="2" fillId="2" borderId="37" xfId="0" applyFont="1" applyFill="1" applyBorder="1" applyAlignment="1">
      <alignment horizontal="center" vertical="center"/>
    </xf>
    <xf numFmtId="0" fontId="2" fillId="2" borderId="28" xfId="0" applyFont="1" applyFill="1" applyBorder="1" applyAlignment="1">
      <alignment horizontal="center" vertical="center"/>
    </xf>
    <xf numFmtId="0" fontId="2" fillId="2" borderId="0" xfId="0" applyFont="1" applyFill="1" applyAlignment="1">
      <alignment horizontal="center" vertical="center"/>
    </xf>
    <xf numFmtId="1" fontId="2" fillId="2" borderId="56" xfId="0" applyNumberFormat="1" applyFont="1" applyFill="1" applyBorder="1" applyAlignment="1">
      <alignment horizontal="center" vertical="center"/>
    </xf>
    <xf numFmtId="0" fontId="1" fillId="0" borderId="4" xfId="0" applyFont="1" applyBorder="1" applyAlignment="1">
      <alignment horizontal="center" vertical="center"/>
    </xf>
    <xf numFmtId="0" fontId="1" fillId="2" borderId="11" xfId="0" applyFont="1" applyFill="1" applyBorder="1" applyAlignment="1">
      <alignment horizontal="right" indent="1"/>
    </xf>
    <xf numFmtId="0" fontId="1" fillId="0" borderId="50" xfId="0" applyFont="1" applyBorder="1" applyAlignment="1">
      <alignment horizontal="center" vertical="center"/>
    </xf>
    <xf numFmtId="0" fontId="1" fillId="2" borderId="30" xfId="0" applyFont="1" applyFill="1" applyBorder="1" applyAlignment="1">
      <alignment horizontal="center" vertical="center"/>
    </xf>
    <xf numFmtId="0" fontId="1" fillId="2" borderId="18" xfId="0" applyFont="1" applyFill="1" applyBorder="1" applyAlignment="1">
      <alignment horizontal="center" vertical="center"/>
    </xf>
    <xf numFmtId="0" fontId="2" fillId="2" borderId="8" xfId="0" applyFont="1" applyFill="1" applyBorder="1" applyAlignment="1">
      <alignment horizontal="left"/>
    </xf>
    <xf numFmtId="0" fontId="42" fillId="2" borderId="0" xfId="0" applyFont="1" applyFill="1"/>
    <xf numFmtId="0" fontId="1" fillId="0" borderId="10" xfId="0" applyFont="1" applyBorder="1" applyAlignment="1">
      <alignment horizontal="center" vertical="center"/>
    </xf>
    <xf numFmtId="0" fontId="1" fillId="2" borderId="29" xfId="0" applyFont="1" applyFill="1" applyBorder="1" applyAlignment="1">
      <alignment horizontal="center" vertical="center"/>
    </xf>
    <xf numFmtId="0" fontId="1" fillId="2" borderId="11" xfId="0" applyFont="1" applyFill="1" applyBorder="1" applyAlignment="1">
      <alignment horizontal="center" vertical="center"/>
    </xf>
    <xf numFmtId="0" fontId="1" fillId="2" borderId="12" xfId="0" applyFont="1" applyFill="1" applyBorder="1" applyAlignment="1">
      <alignment horizontal="center" vertical="center"/>
    </xf>
    <xf numFmtId="0" fontId="1" fillId="2" borderId="0" xfId="0" applyFont="1" applyFill="1"/>
    <xf numFmtId="0" fontId="2" fillId="2" borderId="16" xfId="0" applyFont="1" applyFill="1" applyBorder="1"/>
    <xf numFmtId="1" fontId="2" fillId="2" borderId="8" xfId="0" applyNumberFormat="1" applyFont="1" applyFill="1" applyBorder="1" applyAlignment="1">
      <alignment horizontal="center" vertical="center"/>
    </xf>
    <xf numFmtId="0" fontId="2" fillId="2" borderId="55" xfId="0" applyFont="1" applyFill="1" applyBorder="1" applyAlignment="1">
      <alignment horizontal="center"/>
    </xf>
    <xf numFmtId="0" fontId="2" fillId="2" borderId="19" xfId="0" applyFont="1" applyFill="1" applyBorder="1"/>
    <xf numFmtId="0" fontId="2" fillId="2" borderId="37" xfId="0" applyFont="1" applyFill="1" applyBorder="1" applyAlignment="1">
      <alignment horizontal="center"/>
    </xf>
    <xf numFmtId="0" fontId="1" fillId="2" borderId="12" xfId="0" applyFont="1" applyFill="1" applyBorder="1"/>
    <xf numFmtId="0" fontId="2" fillId="0" borderId="55" xfId="0" applyFont="1" applyBorder="1" applyAlignment="1">
      <alignment horizontal="center" vertical="center"/>
    </xf>
    <xf numFmtId="0" fontId="2" fillId="2" borderId="8" xfId="0" applyFont="1" applyFill="1" applyBorder="1" applyAlignment="1">
      <alignment vertical="center"/>
    </xf>
    <xf numFmtId="1" fontId="2" fillId="2" borderId="7" xfId="0" applyNumberFormat="1" applyFont="1" applyFill="1" applyBorder="1" applyAlignment="1">
      <alignment horizontal="left" wrapText="1"/>
    </xf>
    <xf numFmtId="0" fontId="2" fillId="2" borderId="19" xfId="0" applyFont="1" applyFill="1" applyBorder="1" applyAlignment="1">
      <alignment horizontal="left"/>
    </xf>
    <xf numFmtId="0" fontId="9" fillId="0" borderId="0" xfId="0" applyFont="1"/>
    <xf numFmtId="0" fontId="1" fillId="2" borderId="2" xfId="0" applyFont="1" applyFill="1" applyBorder="1"/>
    <xf numFmtId="1" fontId="2" fillId="0" borderId="16" xfId="0" applyNumberFormat="1" applyFont="1" applyBorder="1" applyAlignment="1">
      <alignment horizontal="center" vertical="center"/>
    </xf>
    <xf numFmtId="0" fontId="2" fillId="0" borderId="24" xfId="0" applyFont="1" applyBorder="1" applyAlignment="1">
      <alignment horizontal="center"/>
    </xf>
    <xf numFmtId="0" fontId="2" fillId="2" borderId="23" xfId="0" applyFont="1" applyFill="1" applyBorder="1" applyAlignment="1">
      <alignment horizontal="center" vertical="center"/>
    </xf>
    <xf numFmtId="0" fontId="2" fillId="2" borderId="22" xfId="0" applyFont="1" applyFill="1" applyBorder="1" applyAlignment="1">
      <alignment horizontal="center" vertical="center"/>
    </xf>
    <xf numFmtId="0" fontId="2" fillId="2" borderId="17" xfId="0" applyFont="1" applyFill="1" applyBorder="1" applyAlignment="1">
      <alignment horizontal="center" vertical="center"/>
    </xf>
    <xf numFmtId="1" fontId="2" fillId="2" borderId="5" xfId="0" applyNumberFormat="1" applyFont="1" applyFill="1" applyBorder="1" applyAlignment="1">
      <alignment horizontal="center" vertical="center"/>
    </xf>
    <xf numFmtId="1" fontId="2" fillId="0" borderId="13" xfId="0" applyNumberFormat="1" applyFont="1" applyBorder="1" applyAlignment="1">
      <alignment horizontal="center" vertical="center"/>
    </xf>
    <xf numFmtId="0" fontId="2" fillId="0" borderId="27" xfId="0" applyFont="1" applyBorder="1" applyAlignment="1">
      <alignment horizontal="center"/>
    </xf>
    <xf numFmtId="0" fontId="2" fillId="2" borderId="26" xfId="0" applyFont="1" applyFill="1" applyBorder="1" applyAlignment="1">
      <alignment horizontal="center" vertical="center"/>
    </xf>
    <xf numFmtId="0" fontId="2" fillId="2" borderId="25" xfId="0" applyFont="1" applyFill="1" applyBorder="1" applyAlignment="1">
      <alignment horizontal="center" vertical="center"/>
    </xf>
    <xf numFmtId="0" fontId="2" fillId="2" borderId="14" xfId="0" applyFont="1" applyFill="1" applyBorder="1" applyAlignment="1">
      <alignment horizontal="center" vertical="center"/>
    </xf>
    <xf numFmtId="1" fontId="2" fillId="2" borderId="57" xfId="0" applyNumberFormat="1" applyFont="1" applyFill="1" applyBorder="1" applyAlignment="1">
      <alignment horizontal="center" vertical="center"/>
    </xf>
    <xf numFmtId="0" fontId="1" fillId="0" borderId="11" xfId="0" applyFont="1" applyBorder="1" applyAlignment="1">
      <alignment horizontal="right" indent="1"/>
    </xf>
    <xf numFmtId="0" fontId="1" fillId="2" borderId="4" xfId="0" applyFont="1" applyFill="1" applyBorder="1" applyAlignment="1">
      <alignment horizontal="center" vertical="center"/>
    </xf>
    <xf numFmtId="0" fontId="1" fillId="0" borderId="10" xfId="0" applyFont="1" applyBorder="1" applyAlignment="1">
      <alignment horizontal="right" indent="1"/>
    </xf>
    <xf numFmtId="0" fontId="1" fillId="2" borderId="19" xfId="0" applyFont="1" applyFill="1" applyBorder="1" applyAlignment="1">
      <alignment horizontal="center" vertical="center"/>
    </xf>
    <xf numFmtId="0" fontId="1" fillId="0" borderId="0" xfId="0" applyFont="1" applyAlignment="1">
      <alignment horizontal="right"/>
    </xf>
    <xf numFmtId="0" fontId="5" fillId="0" borderId="34" xfId="0" applyFont="1" applyFill="1" applyBorder="1" applyAlignment="1">
      <alignment vertical="center"/>
    </xf>
    <xf numFmtId="0" fontId="2" fillId="0" borderId="34" xfId="0" applyFont="1" applyFill="1" applyBorder="1"/>
    <xf numFmtId="0" fontId="1" fillId="0" borderId="36" xfId="0" applyFont="1" applyBorder="1" applyAlignment="1">
      <alignment horizontal="center" vertical="center"/>
    </xf>
    <xf numFmtId="0" fontId="1" fillId="14" borderId="0" xfId="0" applyFont="1" applyFill="1" applyBorder="1" applyAlignment="1">
      <alignment horizontal="center" vertical="center"/>
    </xf>
    <xf numFmtId="0" fontId="2" fillId="14" borderId="0" xfId="0" applyFont="1" applyFill="1" applyBorder="1" applyAlignment="1">
      <alignment horizontal="left" vertical="center"/>
    </xf>
    <xf numFmtId="0" fontId="2" fillId="14" borderId="0" xfId="0" applyFont="1" applyFill="1" applyBorder="1" applyAlignment="1">
      <alignment horizontal="center" vertical="center"/>
    </xf>
    <xf numFmtId="1" fontId="2" fillId="14" borderId="0" xfId="0" applyNumberFormat="1" applyFont="1" applyFill="1" applyBorder="1" applyAlignment="1">
      <alignment horizontal="center" vertical="center"/>
    </xf>
    <xf numFmtId="0" fontId="2" fillId="0" borderId="58" xfId="0" applyFont="1" applyBorder="1"/>
    <xf numFmtId="0" fontId="43" fillId="0" borderId="16" xfId="0" applyFont="1" applyBorder="1" applyAlignment="1">
      <alignment horizontal="center" vertical="center"/>
    </xf>
    <xf numFmtId="0" fontId="1" fillId="0" borderId="33" xfId="0" applyFont="1" applyBorder="1" applyAlignment="1">
      <alignment horizontal="center" vertical="center"/>
    </xf>
    <xf numFmtId="0" fontId="2" fillId="0" borderId="33" xfId="0" applyFont="1" applyBorder="1" applyAlignment="1">
      <alignment horizontal="left" vertical="center"/>
    </xf>
    <xf numFmtId="0" fontId="2" fillId="0" borderId="33" xfId="0" applyFont="1" applyBorder="1" applyAlignment="1">
      <alignment horizontal="center" vertical="center"/>
    </xf>
    <xf numFmtId="0" fontId="26" fillId="0" borderId="34" xfId="0" applyFont="1" applyBorder="1"/>
    <xf numFmtId="1" fontId="3" fillId="0" borderId="34" xfId="0" applyNumberFormat="1" applyFont="1" applyFill="1" applyBorder="1" applyAlignment="1">
      <alignment horizontal="center" vertical="center"/>
    </xf>
    <xf numFmtId="0" fontId="7" fillId="0" borderId="34" xfId="0" applyFont="1" applyFill="1" applyBorder="1" applyAlignment="1">
      <alignment vertical="center"/>
    </xf>
    <xf numFmtId="0" fontId="2" fillId="2" borderId="34" xfId="0" applyFont="1" applyFill="1" applyBorder="1" applyAlignment="1">
      <alignment horizontal="center" vertical="center"/>
    </xf>
    <xf numFmtId="0" fontId="2" fillId="2" borderId="34" xfId="0" applyFont="1" applyFill="1" applyBorder="1" applyAlignment="1">
      <alignment horizontal="left" vertical="center"/>
    </xf>
    <xf numFmtId="0" fontId="5" fillId="0" borderId="34" xfId="0" applyFont="1" applyBorder="1"/>
    <xf numFmtId="0" fontId="2" fillId="2" borderId="34" xfId="0" applyFont="1" applyFill="1" applyBorder="1" applyAlignment="1">
      <alignment horizontal="left"/>
    </xf>
    <xf numFmtId="0" fontId="5" fillId="2" borderId="34" xfId="0" applyFont="1" applyFill="1" applyBorder="1" applyAlignment="1">
      <alignment horizontal="center" vertical="center" wrapText="1"/>
    </xf>
    <xf numFmtId="0" fontId="2" fillId="2" borderId="34" xfId="0" applyFont="1" applyFill="1" applyBorder="1" applyAlignment="1">
      <alignment horizontal="center"/>
    </xf>
    <xf numFmtId="0" fontId="2" fillId="2" borderId="34" xfId="0" applyFont="1" applyFill="1" applyBorder="1"/>
    <xf numFmtId="0" fontId="5" fillId="5" borderId="8" xfId="0" applyFont="1" applyFill="1" applyBorder="1" applyAlignment="1">
      <alignment horizontal="center" vertical="top"/>
    </xf>
    <xf numFmtId="0" fontId="2" fillId="5" borderId="6" xfId="0" applyFont="1" applyFill="1" applyBorder="1" applyAlignment="1">
      <alignment wrapText="1"/>
    </xf>
    <xf numFmtId="1" fontId="2" fillId="5" borderId="51" xfId="0" applyNumberFormat="1" applyFont="1" applyFill="1" applyBorder="1" applyAlignment="1">
      <alignment horizontal="center" vertical="center"/>
    </xf>
    <xf numFmtId="0" fontId="2" fillId="2" borderId="36" xfId="0" applyFont="1" applyFill="1" applyBorder="1"/>
    <xf numFmtId="1" fontId="2" fillId="0" borderId="36" xfId="0" applyNumberFormat="1" applyFont="1" applyBorder="1" applyAlignment="1">
      <alignment horizontal="center" vertical="center"/>
    </xf>
    <xf numFmtId="0" fontId="26" fillId="0" borderId="34" xfId="0" applyFont="1" applyBorder="1" applyAlignment="1">
      <alignment horizontal="left"/>
    </xf>
    <xf numFmtId="0" fontId="26" fillId="0" borderId="33" xfId="0" applyFont="1" applyBorder="1"/>
    <xf numFmtId="0" fontId="28" fillId="0" borderId="33" xfId="0" applyFont="1" applyBorder="1" applyAlignment="1">
      <alignment horizontal="center" vertical="center"/>
    </xf>
    <xf numFmtId="0" fontId="5" fillId="0" borderId="58" xfId="0" applyFont="1" applyBorder="1" applyAlignment="1">
      <alignment horizontal="center" vertical="center"/>
    </xf>
    <xf numFmtId="0" fontId="3" fillId="0" borderId="34" xfId="0" applyFont="1" applyFill="1" applyBorder="1" applyAlignment="1">
      <alignment vertical="center" wrapText="1"/>
    </xf>
    <xf numFmtId="0" fontId="44" fillId="15" borderId="0" xfId="0" applyFont="1" applyFill="1" applyAlignment="1">
      <alignment horizontal="center" vertical="center"/>
    </xf>
    <xf numFmtId="0" fontId="45" fillId="15" borderId="34" xfId="0" applyFont="1" applyFill="1" applyBorder="1"/>
    <xf numFmtId="1" fontId="44" fillId="15" borderId="34" xfId="0" applyNumberFormat="1" applyFont="1" applyFill="1" applyBorder="1" applyAlignment="1">
      <alignment horizontal="center" vertical="center"/>
    </xf>
    <xf numFmtId="0" fontId="0" fillId="0" borderId="0" xfId="0" applyAlignment="1">
      <alignment horizontal="center" vertical="center"/>
    </xf>
    <xf numFmtId="0" fontId="0" fillId="4" borderId="34" xfId="0" applyFill="1" applyBorder="1" applyAlignment="1">
      <alignment horizontal="center" vertical="center"/>
    </xf>
    <xf numFmtId="0" fontId="0" fillId="11" borderId="34" xfId="0" applyFill="1" applyBorder="1" applyAlignment="1">
      <alignment horizontal="center" vertical="center"/>
    </xf>
    <xf numFmtId="0" fontId="0" fillId="16" borderId="34" xfId="0" applyFill="1" applyBorder="1" applyAlignment="1">
      <alignment horizontal="center" vertical="center"/>
    </xf>
    <xf numFmtId="0" fontId="0" fillId="0" borderId="0" xfId="0" applyBorder="1" applyAlignment="1">
      <alignment horizontal="center" vertical="center" wrapText="1"/>
    </xf>
    <xf numFmtId="0" fontId="0" fillId="0" borderId="0" xfId="0" applyBorder="1" applyAlignment="1">
      <alignment horizontal="center" vertical="center"/>
    </xf>
    <xf numFmtId="0" fontId="33" fillId="0" borderId="0" xfId="1" applyFont="1" applyBorder="1" applyAlignment="1">
      <alignment horizontal="center" vertical="center"/>
    </xf>
    <xf numFmtId="0" fontId="16" fillId="0" borderId="0" xfId="1" applyFont="1" applyBorder="1" applyAlignment="1">
      <alignment horizontal="center" vertical="center"/>
    </xf>
    <xf numFmtId="0" fontId="14" fillId="7" borderId="34" xfId="0" applyFont="1" applyFill="1" applyBorder="1" applyAlignment="1">
      <alignment horizontal="center" vertical="center"/>
    </xf>
    <xf numFmtId="0" fontId="34" fillId="0" borderId="0" xfId="0" applyFont="1" applyAlignment="1">
      <alignment horizontal="center" vertical="center" wrapText="1"/>
    </xf>
    <xf numFmtId="0" fontId="34" fillId="0" borderId="0" xfId="0" applyFont="1" applyAlignment="1">
      <alignment horizontal="center" vertical="center"/>
    </xf>
    <xf numFmtId="0" fontId="35" fillId="0" borderId="34" xfId="0" applyFont="1" applyFill="1" applyBorder="1" applyAlignment="1">
      <alignment horizontal="center" vertical="center" wrapText="1" readingOrder="1"/>
    </xf>
    <xf numFmtId="0" fontId="35" fillId="0" borderId="34" xfId="0" applyFont="1" applyFill="1" applyBorder="1" applyAlignment="1">
      <alignment horizontal="center" wrapText="1" readingOrder="1"/>
    </xf>
    <xf numFmtId="0" fontId="0" fillId="0" borderId="36" xfId="0" applyBorder="1" applyAlignment="1">
      <alignment horizontal="center" vertical="center" wrapText="1"/>
    </xf>
    <xf numFmtId="0" fontId="0" fillId="0" borderId="33" xfId="0" applyBorder="1" applyAlignment="1">
      <alignment horizontal="center" vertical="center" wrapText="1"/>
    </xf>
    <xf numFmtId="0" fontId="0" fillId="0" borderId="34" xfId="0" applyBorder="1" applyAlignment="1">
      <alignment horizontal="center" vertical="center"/>
    </xf>
    <xf numFmtId="0" fontId="33" fillId="0" borderId="36" xfId="1" applyFont="1" applyBorder="1" applyAlignment="1">
      <alignment horizontal="center" vertical="center"/>
    </xf>
    <xf numFmtId="0" fontId="33" fillId="0" borderId="33" xfId="1" applyFont="1" applyBorder="1" applyAlignment="1">
      <alignment horizontal="center" vertical="center"/>
    </xf>
    <xf numFmtId="0" fontId="16" fillId="0" borderId="36" xfId="1" applyFont="1" applyBorder="1" applyAlignment="1">
      <alignment horizontal="center" vertical="center"/>
    </xf>
    <xf numFmtId="0" fontId="16" fillId="0" borderId="33" xfId="1" applyFont="1" applyBorder="1" applyAlignment="1">
      <alignment horizontal="center" vertical="center"/>
    </xf>
    <xf numFmtId="0" fontId="0" fillId="0" borderId="36" xfId="0" applyBorder="1" applyAlignment="1">
      <alignment horizontal="center" vertical="center"/>
    </xf>
    <xf numFmtId="0" fontId="0" fillId="0" borderId="33" xfId="0" applyBorder="1" applyAlignment="1">
      <alignment horizontal="center" vertical="center"/>
    </xf>
    <xf numFmtId="0" fontId="27" fillId="0" borderId="0" xfId="0" applyFont="1" applyAlignment="1">
      <alignment horizontal="center" vertical="center"/>
    </xf>
    <xf numFmtId="0" fontId="27" fillId="6" borderId="35" xfId="0" applyFont="1" applyFill="1" applyBorder="1" applyAlignment="1">
      <alignment horizontal="center" vertical="center"/>
    </xf>
    <xf numFmtId="0" fontId="27" fillId="6" borderId="23" xfId="0" applyFont="1" applyFill="1" applyBorder="1" applyAlignment="1">
      <alignment horizontal="center" vertical="center"/>
    </xf>
    <xf numFmtId="0" fontId="27" fillId="6" borderId="5" xfId="0" applyFont="1" applyFill="1" applyBorder="1" applyAlignment="1">
      <alignment horizontal="center" vertical="center"/>
    </xf>
    <xf numFmtId="0" fontId="27" fillId="7" borderId="35" xfId="0" applyFont="1" applyFill="1" applyBorder="1" applyAlignment="1">
      <alignment horizontal="center" vertical="center"/>
    </xf>
    <xf numFmtId="0" fontId="27" fillId="7" borderId="23" xfId="0" applyFont="1" applyFill="1" applyBorder="1" applyAlignment="1">
      <alignment horizontal="center" vertical="center"/>
    </xf>
    <xf numFmtId="0" fontId="27" fillId="7" borderId="5" xfId="0" applyFont="1" applyFill="1" applyBorder="1" applyAlignment="1">
      <alignment horizontal="center" vertical="center"/>
    </xf>
    <xf numFmtId="0" fontId="6" fillId="0" borderId="0" xfId="0" applyFont="1" applyAlignment="1">
      <alignment horizontal="center" vertical="center"/>
    </xf>
    <xf numFmtId="0" fontId="2" fillId="0" borderId="34" xfId="0" applyFont="1" applyBorder="1" applyAlignment="1">
      <alignment horizontal="left" vertical="center"/>
    </xf>
    <xf numFmtId="0" fontId="2" fillId="0" borderId="36" xfId="0" applyFont="1" applyFill="1" applyBorder="1" applyAlignment="1">
      <alignment horizontal="center" vertical="center"/>
    </xf>
    <xf numFmtId="0" fontId="2" fillId="0" borderId="33" xfId="0" applyFont="1" applyFill="1" applyBorder="1" applyAlignment="1">
      <alignment horizontal="center" vertical="center"/>
    </xf>
    <xf numFmtId="0" fontId="2" fillId="0" borderId="34" xfId="0" applyFont="1" applyFill="1" applyBorder="1" applyAlignment="1">
      <alignment horizontal="center" vertical="center"/>
    </xf>
    <xf numFmtId="0" fontId="2" fillId="0" borderId="34" xfId="0" applyFont="1" applyFill="1" applyBorder="1" applyAlignment="1">
      <alignment horizontal="left" vertical="center"/>
    </xf>
    <xf numFmtId="0" fontId="5" fillId="5" borderId="34" xfId="0" applyFont="1" applyFill="1" applyBorder="1" applyAlignment="1">
      <alignment horizontal="center" vertical="center"/>
    </xf>
    <xf numFmtId="0" fontId="2" fillId="5" borderId="34" xfId="0" applyFont="1" applyFill="1" applyBorder="1" applyAlignment="1">
      <alignment horizontal="left" vertical="center"/>
    </xf>
    <xf numFmtId="0" fontId="5" fillId="0" borderId="34" xfId="0" applyFont="1" applyFill="1" applyBorder="1" applyAlignment="1">
      <alignment horizontal="center" vertical="center"/>
    </xf>
    <xf numFmtId="0" fontId="3" fillId="0" borderId="6" xfId="0" applyFont="1" applyBorder="1" applyAlignment="1">
      <alignment horizontal="center" vertical="center"/>
    </xf>
    <xf numFmtId="0" fontId="3" fillId="0" borderId="3" xfId="0" applyFont="1" applyBorder="1" applyAlignment="1">
      <alignment horizontal="center" vertical="center"/>
    </xf>
    <xf numFmtId="0" fontId="3" fillId="4" borderId="1" xfId="0" applyFont="1" applyFill="1" applyBorder="1" applyAlignment="1">
      <alignment horizontal="center" vertical="center"/>
    </xf>
    <xf numFmtId="0" fontId="3" fillId="4" borderId="6" xfId="0" applyFont="1" applyFill="1" applyBorder="1" applyAlignment="1">
      <alignment horizontal="center" vertical="center"/>
    </xf>
    <xf numFmtId="0" fontId="3" fillId="4" borderId="3" xfId="0" applyFont="1" applyFill="1" applyBorder="1" applyAlignment="1">
      <alignment horizontal="center" vertical="center"/>
    </xf>
    <xf numFmtId="0" fontId="2" fillId="2" borderId="33" xfId="0" applyFont="1" applyFill="1" applyBorder="1" applyAlignment="1">
      <alignment horizontal="left" vertical="center" wrapText="1"/>
    </xf>
    <xf numFmtId="0" fontId="4" fillId="2" borderId="33" xfId="0" applyFont="1" applyFill="1" applyBorder="1" applyAlignment="1">
      <alignment horizontal="left" vertical="center" wrapText="1"/>
    </xf>
    <xf numFmtId="0" fontId="4" fillId="2" borderId="34" xfId="0" applyFont="1" applyFill="1" applyBorder="1" applyAlignment="1">
      <alignment horizontal="left" vertical="center" wrapText="1"/>
    </xf>
    <xf numFmtId="0" fontId="1" fillId="0" borderId="0" xfId="0" applyFont="1" applyAlignment="1">
      <alignment horizontal="left" vertical="center" wrapText="1"/>
    </xf>
    <xf numFmtId="0" fontId="4" fillId="0" borderId="0" xfId="0" applyFont="1" applyAlignment="1">
      <alignment horizontal="center" vertical="center"/>
    </xf>
    <xf numFmtId="0" fontId="1" fillId="0" borderId="1" xfId="0" applyFont="1" applyBorder="1" applyAlignment="1">
      <alignment horizontal="center" vertical="center"/>
    </xf>
    <xf numFmtId="0" fontId="1" fillId="0" borderId="3" xfId="0" applyFont="1" applyBorder="1" applyAlignment="1">
      <alignment horizontal="center" vertical="center"/>
    </xf>
    <xf numFmtId="0" fontId="1" fillId="3" borderId="1" xfId="0" applyFont="1" applyFill="1" applyBorder="1" applyAlignment="1">
      <alignment horizontal="center" vertical="center"/>
    </xf>
    <xf numFmtId="0" fontId="1" fillId="3" borderId="3" xfId="0" applyFont="1" applyFill="1" applyBorder="1" applyAlignment="1">
      <alignment horizontal="center" vertical="center"/>
    </xf>
    <xf numFmtId="0" fontId="1" fillId="0" borderId="22" xfId="0" applyFont="1" applyBorder="1" applyAlignment="1">
      <alignment horizontal="center" vertical="center"/>
    </xf>
    <xf numFmtId="0" fontId="1" fillId="0" borderId="25" xfId="0" applyFont="1" applyBorder="1" applyAlignment="1">
      <alignment horizontal="center" vertical="center"/>
    </xf>
    <xf numFmtId="0" fontId="1" fillId="0" borderId="23" xfId="0" applyFont="1" applyBorder="1" applyAlignment="1">
      <alignment horizontal="center" vertical="center"/>
    </xf>
    <xf numFmtId="0" fontId="1" fillId="0" borderId="26" xfId="0" applyFont="1" applyBorder="1" applyAlignment="1">
      <alignment horizontal="center" vertical="center"/>
    </xf>
    <xf numFmtId="0" fontId="1" fillId="0" borderId="24" xfId="0" applyFont="1" applyBorder="1" applyAlignment="1">
      <alignment horizontal="center" vertical="center"/>
    </xf>
    <xf numFmtId="0" fontId="1" fillId="0" borderId="27" xfId="0" applyFont="1" applyBorder="1" applyAlignment="1">
      <alignment horizontal="center" vertical="center"/>
    </xf>
    <xf numFmtId="0" fontId="3"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3" xfId="0" applyFont="1" applyBorder="1" applyAlignment="1">
      <alignment horizontal="center" vertical="center" wrapText="1"/>
    </xf>
    <xf numFmtId="0" fontId="1" fillId="0" borderId="2" xfId="0" applyFont="1" applyBorder="1" applyAlignment="1">
      <alignment horizontal="center" vertical="center"/>
    </xf>
    <xf numFmtId="0" fontId="1" fillId="0" borderId="19" xfId="0" applyFont="1" applyBorder="1" applyAlignment="1">
      <alignment horizontal="center" vertical="center"/>
    </xf>
    <xf numFmtId="0" fontId="23" fillId="0" borderId="0" xfId="0" applyFont="1" applyAlignment="1">
      <alignment vertical="center" wrapText="1"/>
    </xf>
    <xf numFmtId="0" fontId="25" fillId="0" borderId="0" xfId="0" applyFont="1" applyAlignment="1">
      <alignment vertical="center"/>
    </xf>
    <xf numFmtId="0" fontId="2" fillId="0" borderId="0" xfId="0" applyFont="1" applyAlignment="1">
      <alignment horizontal="left" vertical="center" wrapText="1"/>
    </xf>
    <xf numFmtId="0" fontId="2" fillId="0" borderId="0" xfId="0" applyFont="1" applyAlignment="1" applyProtection="1">
      <alignment horizontal="left" vertical="center" wrapText="1"/>
      <protection locked="0"/>
    </xf>
    <xf numFmtId="0" fontId="5" fillId="0" borderId="0" xfId="0" applyFont="1" applyAlignment="1">
      <alignment vertical="center" wrapText="1"/>
    </xf>
    <xf numFmtId="0" fontId="11" fillId="0" borderId="10" xfId="0" applyFont="1" applyBorder="1" applyAlignment="1">
      <alignment horizontal="left" vertical="center"/>
    </xf>
    <xf numFmtId="0" fontId="11" fillId="0" borderId="11" xfId="0" applyFont="1" applyBorder="1" applyAlignment="1">
      <alignment horizontal="left" vertical="center"/>
    </xf>
    <xf numFmtId="0" fontId="11" fillId="0" borderId="12" xfId="0" applyFont="1" applyBorder="1" applyAlignment="1">
      <alignment horizontal="left" vertical="center"/>
    </xf>
    <xf numFmtId="0" fontId="13" fillId="5" borderId="10" xfId="0" applyFont="1" applyFill="1" applyBorder="1" applyAlignment="1">
      <alignment horizontal="center" vertical="center"/>
    </xf>
    <xf numFmtId="0" fontId="13" fillId="5" borderId="11" xfId="0" applyFont="1" applyFill="1" applyBorder="1" applyAlignment="1">
      <alignment horizontal="center" vertical="center"/>
    </xf>
    <xf numFmtId="0" fontId="13" fillId="5" borderId="12" xfId="0" applyFont="1" applyFill="1" applyBorder="1" applyAlignment="1">
      <alignment horizontal="center" vertical="center"/>
    </xf>
    <xf numFmtId="0" fontId="4" fillId="5" borderId="1" xfId="0" applyFont="1" applyFill="1" applyBorder="1" applyAlignment="1">
      <alignment horizontal="center" vertical="center"/>
    </xf>
    <xf numFmtId="0" fontId="4" fillId="5" borderId="6" xfId="0" applyFont="1" applyFill="1" applyBorder="1" applyAlignment="1">
      <alignment horizontal="center" vertical="center"/>
    </xf>
    <xf numFmtId="0" fontId="4" fillId="5" borderId="3"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1" xfId="0" applyFont="1" applyFill="1" applyBorder="1" applyAlignment="1">
      <alignment horizontal="center" vertical="center"/>
    </xf>
    <xf numFmtId="0" fontId="14" fillId="2" borderId="10" xfId="0" applyFont="1" applyFill="1" applyBorder="1" applyAlignment="1">
      <alignment horizontal="center" vertical="center"/>
    </xf>
    <xf numFmtId="0" fontId="14" fillId="2" borderId="11" xfId="0" applyFont="1" applyFill="1" applyBorder="1" applyAlignment="1">
      <alignment horizontal="center" vertical="center"/>
    </xf>
    <xf numFmtId="0" fontId="14" fillId="2" borderId="12" xfId="0" applyFont="1" applyFill="1" applyBorder="1" applyAlignment="1">
      <alignment horizontal="center" vertical="center"/>
    </xf>
    <xf numFmtId="0" fontId="15" fillId="0" borderId="0" xfId="0" applyFont="1" applyAlignment="1">
      <alignment horizontal="center"/>
    </xf>
    <xf numFmtId="0" fontId="2" fillId="14" borderId="0" xfId="0" applyFont="1" applyFill="1" applyBorder="1" applyAlignment="1">
      <alignment horizontal="left" vertical="center"/>
    </xf>
    <xf numFmtId="0" fontId="4" fillId="2" borderId="0" xfId="0" applyFont="1" applyFill="1" applyAlignment="1">
      <alignment horizontal="center" vertical="center"/>
    </xf>
    <xf numFmtId="0" fontId="4" fillId="2" borderId="1"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10" xfId="0" applyFont="1" applyFill="1" applyBorder="1" applyAlignment="1">
      <alignment horizontal="center" vertical="center"/>
    </xf>
    <xf numFmtId="0" fontId="4" fillId="2" borderId="11" xfId="0" applyFont="1" applyFill="1" applyBorder="1" applyAlignment="1">
      <alignment horizontal="center" vertical="center"/>
    </xf>
    <xf numFmtId="0" fontId="11" fillId="2" borderId="10" xfId="0" applyFont="1" applyFill="1" applyBorder="1" applyAlignment="1">
      <alignment horizontal="left" vertical="center"/>
    </xf>
    <xf numFmtId="0" fontId="11" fillId="2" borderId="11" xfId="0" applyFont="1" applyFill="1" applyBorder="1" applyAlignment="1">
      <alignment horizontal="left" vertical="center"/>
    </xf>
    <xf numFmtId="0" fontId="11" fillId="2" borderId="12" xfId="0" applyFont="1" applyFill="1" applyBorder="1" applyAlignment="1">
      <alignment horizontal="left" vertical="center"/>
    </xf>
    <xf numFmtId="0" fontId="4" fillId="5" borderId="16" xfId="0" applyFont="1" applyFill="1" applyBorder="1" applyAlignment="1">
      <alignment horizontal="center" vertical="center"/>
    </xf>
    <xf numFmtId="0" fontId="4" fillId="5" borderId="8"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13" xfId="0" applyFont="1" applyFill="1" applyBorder="1" applyAlignment="1">
      <alignment horizontal="center" vertical="center"/>
    </xf>
    <xf numFmtId="0" fontId="13" fillId="2" borderId="10" xfId="0" applyFont="1" applyFill="1" applyBorder="1" applyAlignment="1">
      <alignment horizontal="center" vertical="center"/>
    </xf>
    <xf numFmtId="0" fontId="13" fillId="2" borderId="11" xfId="0" applyFont="1" applyFill="1" applyBorder="1" applyAlignment="1">
      <alignment horizontal="center" vertical="center"/>
    </xf>
    <xf numFmtId="0" fontId="13" fillId="2" borderId="12" xfId="0" applyFont="1" applyFill="1" applyBorder="1" applyAlignment="1">
      <alignment horizontal="center" vertical="center"/>
    </xf>
    <xf numFmtId="0" fontId="4" fillId="2" borderId="3" xfId="0" applyFont="1" applyFill="1" applyBorder="1" applyAlignment="1">
      <alignment horizontal="center" vertical="center" wrapText="1"/>
    </xf>
    <xf numFmtId="0" fontId="13" fillId="2" borderId="10" xfId="0" applyFont="1" applyFill="1" applyBorder="1" applyAlignment="1">
      <alignment horizontal="left"/>
    </xf>
    <xf numFmtId="0" fontId="13" fillId="2" borderId="11" xfId="0" applyFont="1" applyFill="1" applyBorder="1" applyAlignment="1">
      <alignment horizontal="left"/>
    </xf>
    <xf numFmtId="0" fontId="13" fillId="2" borderId="12" xfId="0" applyFont="1" applyFill="1" applyBorder="1" applyAlignment="1">
      <alignment horizontal="left"/>
    </xf>
    <xf numFmtId="0" fontId="4" fillId="5" borderId="13" xfId="0" applyFont="1" applyFill="1" applyBorder="1" applyAlignment="1">
      <alignment horizontal="center" vertical="center"/>
    </xf>
    <xf numFmtId="0" fontId="5" fillId="2" borderId="0" xfId="0" applyFont="1" applyFill="1" applyAlignment="1">
      <alignment horizontal="left" vertical="center"/>
    </xf>
    <xf numFmtId="0" fontId="1" fillId="0" borderId="6" xfId="0" applyFont="1" applyBorder="1" applyAlignment="1">
      <alignment horizontal="center" vertical="center"/>
    </xf>
    <xf numFmtId="0" fontId="1" fillId="6" borderId="0" xfId="0" applyFont="1" applyFill="1" applyAlignment="1">
      <alignment horizontal="center" vertical="center"/>
    </xf>
    <xf numFmtId="0" fontId="1" fillId="0" borderId="16" xfId="0" applyFont="1" applyBorder="1" applyAlignment="1">
      <alignment horizontal="center" vertical="center"/>
    </xf>
    <xf numFmtId="0" fontId="1" fillId="0" borderId="13" xfId="0" applyFont="1" applyBorder="1" applyAlignment="1">
      <alignment horizontal="center" vertical="center"/>
    </xf>
    <xf numFmtId="0" fontId="1" fillId="2" borderId="23" xfId="0" applyFont="1" applyFill="1" applyBorder="1" applyAlignment="1">
      <alignment horizontal="center" vertical="center"/>
    </xf>
    <xf numFmtId="0" fontId="1" fillId="2" borderId="26" xfId="0" applyFont="1" applyFill="1" applyBorder="1" applyAlignment="1">
      <alignment horizontal="center" vertical="center"/>
    </xf>
    <xf numFmtId="0" fontId="1" fillId="2" borderId="22" xfId="0" applyFont="1" applyFill="1" applyBorder="1" applyAlignment="1">
      <alignment horizontal="center" vertical="center"/>
    </xf>
    <xf numFmtId="0" fontId="1" fillId="2" borderId="25" xfId="0" applyFont="1" applyFill="1" applyBorder="1" applyAlignment="1">
      <alignment horizontal="center" vertical="center"/>
    </xf>
    <xf numFmtId="0" fontId="1" fillId="2" borderId="17" xfId="0" applyFont="1" applyFill="1" applyBorder="1" applyAlignment="1">
      <alignment horizontal="center" vertical="center"/>
    </xf>
    <xf numFmtId="0" fontId="1" fillId="2" borderId="14" xfId="0" applyFont="1" applyFill="1" applyBorder="1" applyAlignment="1">
      <alignment horizontal="center" vertical="center"/>
    </xf>
    <xf numFmtId="0" fontId="2" fillId="0" borderId="0" xfId="0" applyFont="1" applyAlignment="1">
      <alignment vertical="top" wrapText="1"/>
    </xf>
    <xf numFmtId="0" fontId="2" fillId="2" borderId="0" xfId="0" applyFont="1" applyFill="1" applyAlignment="1">
      <alignment horizontal="justify" vertical="top" wrapText="1"/>
    </xf>
    <xf numFmtId="0" fontId="2" fillId="0" borderId="0" xfId="0" applyFont="1" applyAlignment="1">
      <alignment horizontal="justify" vertical="top" wrapText="1"/>
    </xf>
  </cellXfs>
  <cellStyles count="2">
    <cellStyle name="Hipervínculo" xfId="1" builtinId="8"/>
    <cellStyle name="Normal" xfId="0" builtinId="0"/>
  </cellStyles>
  <dxfs count="2">
    <dxf>
      <font>
        <color rgb="FF9C5700"/>
      </font>
      <fill>
        <patternFill>
          <bgColor rgb="FFFFEB9C"/>
        </patternFill>
      </fill>
    </dxf>
    <dxf>
      <font>
        <color rgb="FF9C5700"/>
      </font>
      <fill>
        <patternFill>
          <bgColor rgb="FFFFEB9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5.emf"/><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6.emf"/><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7.emf"/></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editAs="oneCell">
    <xdr:from>
      <xdr:col>0</xdr:col>
      <xdr:colOff>440531</xdr:colOff>
      <xdr:row>0</xdr:row>
      <xdr:rowOff>0</xdr:rowOff>
    </xdr:from>
    <xdr:to>
      <xdr:col>2</xdr:col>
      <xdr:colOff>447690</xdr:colOff>
      <xdr:row>2</xdr:row>
      <xdr:rowOff>123568</xdr:rowOff>
    </xdr:to>
    <xdr:pic>
      <xdr:nvPicPr>
        <xdr:cNvPr id="2" name="1 Imagen">
          <a:extLst>
            <a:ext uri="{FF2B5EF4-FFF2-40B4-BE49-F238E27FC236}">
              <a16:creationId xmlns:a16="http://schemas.microsoft.com/office/drawing/2014/main" id="{CE40B08B-E357-4EE5-A728-CB49D8A292F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0531" y="0"/>
          <a:ext cx="1586078" cy="63156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523876</xdr:colOff>
      <xdr:row>0</xdr:row>
      <xdr:rowOff>0</xdr:rowOff>
    </xdr:from>
    <xdr:to>
      <xdr:col>2</xdr:col>
      <xdr:colOff>476251</xdr:colOff>
      <xdr:row>3</xdr:row>
      <xdr:rowOff>132618</xdr:rowOff>
    </xdr:to>
    <xdr:pic>
      <xdr:nvPicPr>
        <xdr:cNvPr id="2" name="Imagen 1">
          <a:extLst>
            <a:ext uri="{FF2B5EF4-FFF2-40B4-BE49-F238E27FC236}">
              <a16:creationId xmlns:a16="http://schemas.microsoft.com/office/drawing/2014/main" id="{F43A4206-3EA9-4763-9D46-DE0F8449AF2A}"/>
            </a:ext>
          </a:extLst>
        </xdr:cNvPr>
        <xdr:cNvPicPr>
          <a:picLocks noChangeAspect="1"/>
        </xdr:cNvPicPr>
      </xdr:nvPicPr>
      <xdr:blipFill>
        <a:blip xmlns:r="http://schemas.openxmlformats.org/officeDocument/2006/relationships" r:embed="rId1"/>
        <a:stretch>
          <a:fillRect/>
        </a:stretch>
      </xdr:blipFill>
      <xdr:spPr>
        <a:xfrm>
          <a:off x="523876" y="0"/>
          <a:ext cx="1727835" cy="56695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328083</xdr:colOff>
      <xdr:row>0</xdr:row>
      <xdr:rowOff>0</xdr:rowOff>
    </xdr:from>
    <xdr:to>
      <xdr:col>2</xdr:col>
      <xdr:colOff>597730</xdr:colOff>
      <xdr:row>3</xdr:row>
      <xdr:rowOff>19863</xdr:rowOff>
    </xdr:to>
    <xdr:pic>
      <xdr:nvPicPr>
        <xdr:cNvPr id="3" name="Imagen 2">
          <a:extLst>
            <a:ext uri="{FF2B5EF4-FFF2-40B4-BE49-F238E27FC236}">
              <a16:creationId xmlns:a16="http://schemas.microsoft.com/office/drawing/2014/main" id="{C4600C75-ADF0-44F6-944C-BDF4DF53A201}"/>
            </a:ext>
          </a:extLst>
        </xdr:cNvPr>
        <xdr:cNvPicPr>
          <a:picLocks noChangeAspect="1"/>
        </xdr:cNvPicPr>
      </xdr:nvPicPr>
      <xdr:blipFill>
        <a:blip xmlns:r="http://schemas.openxmlformats.org/officeDocument/2006/relationships" r:embed="rId1"/>
        <a:stretch>
          <a:fillRect/>
        </a:stretch>
      </xdr:blipFill>
      <xdr:spPr>
        <a:xfrm>
          <a:off x="328083" y="0"/>
          <a:ext cx="1761897" cy="591363"/>
        </a:xfrm>
        <a:prstGeom prst="rect">
          <a:avLst/>
        </a:prstGeom>
      </xdr:spPr>
    </xdr:pic>
    <xdr:clientData/>
  </xdr:twoCellAnchor>
  <xdr:twoCellAnchor editAs="oneCell">
    <xdr:from>
      <xdr:col>1</xdr:col>
      <xdr:colOff>0</xdr:colOff>
      <xdr:row>69</xdr:row>
      <xdr:rowOff>0</xdr:rowOff>
    </xdr:from>
    <xdr:to>
      <xdr:col>2</xdr:col>
      <xdr:colOff>297871</xdr:colOff>
      <xdr:row>70</xdr:row>
      <xdr:rowOff>10685</xdr:rowOff>
    </xdr:to>
    <xdr:pic>
      <xdr:nvPicPr>
        <xdr:cNvPr id="2" name="Imagen 1">
          <a:extLst>
            <a:ext uri="{FF2B5EF4-FFF2-40B4-BE49-F238E27FC236}">
              <a16:creationId xmlns:a16="http://schemas.microsoft.com/office/drawing/2014/main" id="{72DB0216-7DB2-47F4-9CC0-E81DD3D1A958}"/>
            </a:ext>
          </a:extLst>
        </xdr:cNvPr>
        <xdr:cNvPicPr>
          <a:picLocks noChangeAspect="1"/>
        </xdr:cNvPicPr>
      </xdr:nvPicPr>
      <xdr:blipFill>
        <a:blip xmlns:r="http://schemas.openxmlformats.org/officeDocument/2006/relationships" r:embed="rId2"/>
        <a:stretch>
          <a:fillRect/>
        </a:stretch>
      </xdr:blipFill>
      <xdr:spPr>
        <a:xfrm>
          <a:off x="656167" y="13737167"/>
          <a:ext cx="1133954" cy="20118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0</xdr:col>
      <xdr:colOff>328083</xdr:colOff>
      <xdr:row>0</xdr:row>
      <xdr:rowOff>0</xdr:rowOff>
    </xdr:from>
    <xdr:ext cx="1765072" cy="591363"/>
    <xdr:pic>
      <xdr:nvPicPr>
        <xdr:cNvPr id="2" name="Imagen 1">
          <a:extLst>
            <a:ext uri="{FF2B5EF4-FFF2-40B4-BE49-F238E27FC236}">
              <a16:creationId xmlns:a16="http://schemas.microsoft.com/office/drawing/2014/main" id="{CFBBEA8A-CAB0-4B26-83FE-97507D286C02}"/>
            </a:ext>
          </a:extLst>
        </xdr:cNvPr>
        <xdr:cNvPicPr>
          <a:picLocks noChangeAspect="1"/>
        </xdr:cNvPicPr>
      </xdr:nvPicPr>
      <xdr:blipFill>
        <a:blip xmlns:r="http://schemas.openxmlformats.org/officeDocument/2006/relationships" r:embed="rId1"/>
        <a:stretch>
          <a:fillRect/>
        </a:stretch>
      </xdr:blipFill>
      <xdr:spPr>
        <a:xfrm>
          <a:off x="328083" y="0"/>
          <a:ext cx="1765072" cy="591363"/>
        </a:xfrm>
        <a:prstGeom prst="rect">
          <a:avLst/>
        </a:prstGeom>
      </xdr:spPr>
    </xdr:pic>
    <xdr:clientData/>
  </xdr:oneCellAnchor>
  <xdr:oneCellAnchor>
    <xdr:from>
      <xdr:col>0</xdr:col>
      <xdr:colOff>328083</xdr:colOff>
      <xdr:row>0</xdr:row>
      <xdr:rowOff>0</xdr:rowOff>
    </xdr:from>
    <xdr:ext cx="1765072" cy="591363"/>
    <xdr:pic>
      <xdr:nvPicPr>
        <xdr:cNvPr id="3" name="Imagen 2">
          <a:extLst>
            <a:ext uri="{FF2B5EF4-FFF2-40B4-BE49-F238E27FC236}">
              <a16:creationId xmlns:a16="http://schemas.microsoft.com/office/drawing/2014/main" id="{253AEE7F-E6DF-4537-A834-BD092D146ACE}"/>
            </a:ext>
          </a:extLst>
        </xdr:cNvPr>
        <xdr:cNvPicPr>
          <a:picLocks noChangeAspect="1"/>
        </xdr:cNvPicPr>
      </xdr:nvPicPr>
      <xdr:blipFill>
        <a:blip xmlns:r="http://schemas.openxmlformats.org/officeDocument/2006/relationships" r:embed="rId1"/>
        <a:stretch>
          <a:fillRect/>
        </a:stretch>
      </xdr:blipFill>
      <xdr:spPr>
        <a:xfrm>
          <a:off x="328083" y="0"/>
          <a:ext cx="1765072" cy="591363"/>
        </a:xfrm>
        <a:prstGeom prst="rect">
          <a:avLst/>
        </a:prstGeom>
      </xdr:spPr>
    </xdr:pic>
    <xdr:clientData/>
  </xdr:oneCellAnchor>
  <xdr:twoCellAnchor editAs="oneCell">
    <xdr:from>
      <xdr:col>0</xdr:col>
      <xdr:colOff>545522</xdr:colOff>
      <xdr:row>67</xdr:row>
      <xdr:rowOff>60612</xdr:rowOff>
    </xdr:from>
    <xdr:to>
      <xdr:col>2</xdr:col>
      <xdr:colOff>172662</xdr:colOff>
      <xdr:row>68</xdr:row>
      <xdr:rowOff>9524</xdr:rowOff>
    </xdr:to>
    <xdr:pic>
      <xdr:nvPicPr>
        <xdr:cNvPr id="4" name="Imagen 3">
          <a:extLst>
            <a:ext uri="{FF2B5EF4-FFF2-40B4-BE49-F238E27FC236}">
              <a16:creationId xmlns:a16="http://schemas.microsoft.com/office/drawing/2014/main" id="{6D32A8D3-DDB9-422F-8E9A-F83828D1606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45522" y="12747912"/>
          <a:ext cx="1341640" cy="2003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440531</xdr:colOff>
      <xdr:row>0</xdr:row>
      <xdr:rowOff>0</xdr:rowOff>
    </xdr:from>
    <xdr:to>
      <xdr:col>2</xdr:col>
      <xdr:colOff>569610</xdr:colOff>
      <xdr:row>3</xdr:row>
      <xdr:rowOff>77848</xdr:rowOff>
    </xdr:to>
    <xdr:pic>
      <xdr:nvPicPr>
        <xdr:cNvPr id="2" name="1 Imagen">
          <a:extLst>
            <a:ext uri="{FF2B5EF4-FFF2-40B4-BE49-F238E27FC236}">
              <a16:creationId xmlns:a16="http://schemas.microsoft.com/office/drawing/2014/main" id="{8A50A3EF-765A-45B0-BBAD-1316CB1A835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0531" y="0"/>
          <a:ext cx="1592119" cy="626488"/>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oneCellAnchor>
    <xdr:from>
      <xdr:col>0</xdr:col>
      <xdr:colOff>228601</xdr:colOff>
      <xdr:row>0</xdr:row>
      <xdr:rowOff>1</xdr:rowOff>
    </xdr:from>
    <xdr:ext cx="1616568" cy="424961"/>
    <xdr:pic>
      <xdr:nvPicPr>
        <xdr:cNvPr id="2" name="Imagen 1">
          <a:extLst>
            <a:ext uri="{FF2B5EF4-FFF2-40B4-BE49-F238E27FC236}">
              <a16:creationId xmlns:a16="http://schemas.microsoft.com/office/drawing/2014/main" id="{468F7727-11CE-49B1-9C37-56FE7B684553}"/>
            </a:ext>
          </a:extLst>
        </xdr:cNvPr>
        <xdr:cNvPicPr>
          <a:picLocks noChangeAspect="1"/>
        </xdr:cNvPicPr>
      </xdr:nvPicPr>
      <xdr:blipFill>
        <a:blip xmlns:r="http://schemas.openxmlformats.org/officeDocument/2006/relationships" r:embed="rId1"/>
        <a:stretch>
          <a:fillRect/>
        </a:stretch>
      </xdr:blipFill>
      <xdr:spPr>
        <a:xfrm>
          <a:off x="228601" y="1"/>
          <a:ext cx="1616568" cy="424961"/>
        </a:xfrm>
        <a:prstGeom prst="rect">
          <a:avLst/>
        </a:prstGeom>
      </xdr:spPr>
    </xdr:pic>
    <xdr:clientData/>
  </xdr:oneCellAnchor>
  <xdr:oneCellAnchor>
    <xdr:from>
      <xdr:col>0</xdr:col>
      <xdr:colOff>153326</xdr:colOff>
      <xdr:row>66</xdr:row>
      <xdr:rowOff>96838</xdr:rowOff>
    </xdr:from>
    <xdr:ext cx="3819525" cy="206375"/>
    <xdr:pic>
      <xdr:nvPicPr>
        <xdr:cNvPr id="3" name="Imagen 2">
          <a:extLst>
            <a:ext uri="{FF2B5EF4-FFF2-40B4-BE49-F238E27FC236}">
              <a16:creationId xmlns:a16="http://schemas.microsoft.com/office/drawing/2014/main" id="{CBAA455B-26D9-435B-90C9-17A3ECB95EF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53326" y="12349798"/>
          <a:ext cx="3819525" cy="2063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7.xml><?xml version="1.0" encoding="utf-8"?>
<xdr:wsDr xmlns:xdr="http://schemas.openxmlformats.org/drawingml/2006/spreadsheetDrawing" xmlns:a="http://schemas.openxmlformats.org/drawingml/2006/main">
  <xdr:twoCellAnchor editAs="oneCell">
    <xdr:from>
      <xdr:col>0</xdr:col>
      <xdr:colOff>391583</xdr:colOff>
      <xdr:row>69</xdr:row>
      <xdr:rowOff>52916</xdr:rowOff>
    </xdr:from>
    <xdr:to>
      <xdr:col>3</xdr:col>
      <xdr:colOff>123825</xdr:colOff>
      <xdr:row>70</xdr:row>
      <xdr:rowOff>46566</xdr:rowOff>
    </xdr:to>
    <xdr:pic>
      <xdr:nvPicPr>
        <xdr:cNvPr id="2" name="Imagen 1">
          <a:extLst>
            <a:ext uri="{FF2B5EF4-FFF2-40B4-BE49-F238E27FC236}">
              <a16:creationId xmlns:a16="http://schemas.microsoft.com/office/drawing/2014/main" id="{1F019ADB-F1D2-48AD-97AA-30866D0622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1583" y="12427796"/>
          <a:ext cx="2193502" cy="1993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171257</xdr:colOff>
      <xdr:row>0</xdr:row>
      <xdr:rowOff>0</xdr:rowOff>
    </xdr:from>
    <xdr:to>
      <xdr:col>2</xdr:col>
      <xdr:colOff>2537037</xdr:colOff>
      <xdr:row>3</xdr:row>
      <xdr:rowOff>38220</xdr:rowOff>
    </xdr:to>
    <xdr:pic>
      <xdr:nvPicPr>
        <xdr:cNvPr id="3" name="Imagen 2">
          <a:extLst>
            <a:ext uri="{FF2B5EF4-FFF2-40B4-BE49-F238E27FC236}">
              <a16:creationId xmlns:a16="http://schemas.microsoft.com/office/drawing/2014/main" id="{9F12D0AC-31E7-49CC-BE1D-658F43745538}"/>
            </a:ext>
          </a:extLst>
        </xdr:cNvPr>
        <xdr:cNvPicPr>
          <a:picLocks noChangeAspect="1"/>
        </xdr:cNvPicPr>
      </xdr:nvPicPr>
      <xdr:blipFill>
        <a:blip xmlns:r="http://schemas.openxmlformats.org/officeDocument/2006/relationships" r:embed="rId2"/>
        <a:stretch>
          <a:fillRect/>
        </a:stretch>
      </xdr:blipFill>
      <xdr:spPr>
        <a:xfrm>
          <a:off x="171257" y="0"/>
          <a:ext cx="2114320" cy="57162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197304</xdr:colOff>
      <xdr:row>0</xdr:row>
      <xdr:rowOff>6804</xdr:rowOff>
    </xdr:from>
    <xdr:to>
      <xdr:col>2</xdr:col>
      <xdr:colOff>103787</xdr:colOff>
      <xdr:row>1</xdr:row>
      <xdr:rowOff>116189</xdr:rowOff>
    </xdr:to>
    <xdr:pic>
      <xdr:nvPicPr>
        <xdr:cNvPr id="2" name="Imagen 1">
          <a:extLst>
            <a:ext uri="{FF2B5EF4-FFF2-40B4-BE49-F238E27FC236}">
              <a16:creationId xmlns:a16="http://schemas.microsoft.com/office/drawing/2014/main" id="{46F3A6F9-B13F-455D-8288-68D824B53544}"/>
            </a:ext>
          </a:extLst>
        </xdr:cNvPr>
        <xdr:cNvPicPr>
          <a:picLocks noChangeAspect="1"/>
        </xdr:cNvPicPr>
      </xdr:nvPicPr>
      <xdr:blipFill>
        <a:blip xmlns:r="http://schemas.openxmlformats.org/officeDocument/2006/relationships" r:embed="rId1"/>
        <a:stretch>
          <a:fillRect/>
        </a:stretch>
      </xdr:blipFill>
      <xdr:spPr>
        <a:xfrm>
          <a:off x="197304" y="6804"/>
          <a:ext cx="1194263" cy="29226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F10" dT="2020-08-01T22:29:50.08" personId="{00000000-0000-0000-0000-000000000000}" id="{9084A272-5EC0-4823-AF95-10624214F34D}">
    <text>Lista Cruzada</text>
  </threadedComment>
  <threadedComment ref="F25" dT="2020-08-01T22:37:28.81" personId="{00000000-0000-0000-0000-000000000000}" id="{844DBA4F-D8BA-4EC7-A03A-547EEBE38138}">
    <text>Ingles 4 (UPN) Nivel intermedio concluido</text>
  </threadedComment>
  <threadedComment ref="F52" dT="2020-08-01T22:37:00.62" personId="{00000000-0000-0000-0000-000000000000}" id="{C258F67D-0102-49F8-8F68-FB0A81D690EF}">
    <text>Ingles 4 (UPN) Nivel intermedio concluido</text>
  </threadedComment>
  <threadedComment ref="J52" dT="2020-08-01T22:38:09.98" personId="{00000000-0000-0000-0000-000000000000}" id="{25CEE894-1DE5-4D1D-897A-C868EA0C7CC2}">
    <text>Ingles 4 (UPN) Nivel intermedio concluido</text>
  </threadedComment>
  <threadedComment ref="J55" dT="2020-08-01T22:38:18.28" personId="{00000000-0000-0000-0000-000000000000}" id="{FFB4AF87-360C-4171-B30F-19A4E571E5A8}">
    <text>Ingles 4 (UPN) Nivel intermedio concluido</text>
  </threadedComment>
  <threadedComment ref="J58" dT="2020-08-01T22:31:24.26" personId="{00000000-0000-0000-0000-000000000000}" id="{30068A94-8EBA-4C1B-A63A-1254F1D3762E}">
    <text>Compartido carreraras</text>
  </threadedComment>
  <threadedComment ref="F62" dT="2020-08-01T22:36:52.39" personId="{00000000-0000-0000-0000-000000000000}" id="{D826E0F8-DC56-4F65-B261-D15E3FDE5ADD}">
    <text>Ingles 4 (UPN) Nivel intermedio concluido</text>
  </threadedComment>
</ThreadedComments>
</file>

<file path=xl/threadedComments/threadedComment2.xml><?xml version="1.0" encoding="utf-8"?>
<ThreadedComments xmlns="http://schemas.microsoft.com/office/spreadsheetml/2018/threadedcomments" xmlns:x="http://schemas.openxmlformats.org/spreadsheetml/2006/main">
  <threadedComment ref="C65" dT="2020-07-31T14:26:47.19" personId="{00000000-0000-0000-0000-000000000000}" id="{746A26B8-1E79-4328-A8EB-0D171957E097}">
    <text>Campus Comas</text>
  </threadedComment>
  <threadedComment ref="C66" dT="2020-07-31T14:26:35.57" personId="{00000000-0000-0000-0000-000000000000}" id="{0A63ABE7-1580-4B5D-A96C-36804D02A79E}">
    <text>Campus Breña</text>
  </threadedComment>
</ThreadedComments>
</file>

<file path=xl/worksheets/_rels/sheet1.xml.rels><?xml version="1.0" encoding="UTF-8" standalone="yes"?>
<Relationships xmlns="http://schemas.openxmlformats.org/package/2006/relationships"><Relationship Id="rId8" Type="http://schemas.openxmlformats.org/officeDocument/2006/relationships/hyperlink" Target="mailto:evelin.aragon@upn.edu.pe" TargetMode="External"/><Relationship Id="rId3" Type="http://schemas.openxmlformats.org/officeDocument/2006/relationships/hyperlink" Target="mailto:carolina.rosas@upn.edu.pe" TargetMode="External"/><Relationship Id="rId7" Type="http://schemas.openxmlformats.org/officeDocument/2006/relationships/hyperlink" Target="mailto:omar.magui&#241;a@upn.edu.pe" TargetMode="External"/><Relationship Id="rId2" Type="http://schemas.openxmlformats.org/officeDocument/2006/relationships/hyperlink" Target="mailto:oscar.vilela@upn.edu.pe" TargetMode="External"/><Relationship Id="rId1" Type="http://schemas.openxmlformats.org/officeDocument/2006/relationships/hyperlink" Target="mailto:luigi.cabos@upn.edu.pe" TargetMode="External"/><Relationship Id="rId6" Type="http://schemas.openxmlformats.org/officeDocument/2006/relationships/hyperlink" Target="mailto:alberto.alvarez@upn.edu.pe" TargetMode="External"/><Relationship Id="rId5" Type="http://schemas.openxmlformats.org/officeDocument/2006/relationships/hyperlink" Target="mailto:victor.salvatierra@upn.edu.pe" TargetMode="External"/><Relationship Id="rId4" Type="http://schemas.openxmlformats.org/officeDocument/2006/relationships/hyperlink" Target="mailto:cesar.lavado@upn.edu.pe" TargetMode="External"/><Relationship Id="rId9" Type="http://schemas.openxmlformats.org/officeDocument/2006/relationships/hyperlink" Target="mailto:berenice.cajavilca@upn.edu.pe" TargetMode="Externa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2.xml"/><Relationship Id="rId4" Type="http://schemas.microsoft.com/office/2017/10/relationships/threadedComment" Target="../threadedComments/threadedComment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82C02-4849-49BC-A186-32139ECB1195}">
  <dimension ref="B2:P38"/>
  <sheetViews>
    <sheetView tabSelected="1" zoomScale="96" workbookViewId="0">
      <selection activeCell="F33" sqref="F33"/>
    </sheetView>
  </sheetViews>
  <sheetFormatPr baseColWidth="10" defaultRowHeight="15.6" x14ac:dyDescent="0.3"/>
  <cols>
    <col min="1" max="1" width="5.88671875" customWidth="1"/>
    <col min="2" max="2" width="15.109375" customWidth="1"/>
    <col min="3" max="3" width="24.6640625" customWidth="1"/>
    <col min="4" max="4" width="30" customWidth="1"/>
    <col min="5" max="5" width="36.21875" style="429" customWidth="1"/>
    <col min="6" max="6" width="15.5546875" style="715" customWidth="1"/>
    <col min="7" max="13" width="10.77734375" customWidth="1"/>
    <col min="14" max="16" width="5.77734375" customWidth="1"/>
  </cols>
  <sheetData>
    <row r="2" spans="2:16" ht="42" customHeight="1" x14ac:dyDescent="0.3">
      <c r="B2" s="724" t="s">
        <v>365</v>
      </c>
      <c r="C2" s="725"/>
      <c r="D2" s="725"/>
      <c r="E2" s="725"/>
      <c r="F2" s="725"/>
      <c r="G2" s="725"/>
      <c r="H2" s="725"/>
      <c r="I2" s="725"/>
      <c r="J2" s="725"/>
      <c r="K2" s="725"/>
      <c r="L2" s="725"/>
      <c r="M2" s="725"/>
      <c r="N2" s="725"/>
      <c r="O2" s="725"/>
      <c r="P2" s="725"/>
    </row>
    <row r="4" spans="2:16" ht="14.4" x14ac:dyDescent="0.3">
      <c r="B4" s="420" t="s">
        <v>328</v>
      </c>
      <c r="C4" s="420" t="s">
        <v>329</v>
      </c>
      <c r="D4" s="420" t="s">
        <v>330</v>
      </c>
      <c r="E4" s="430" t="s">
        <v>331</v>
      </c>
      <c r="F4" s="723" t="s">
        <v>332</v>
      </c>
      <c r="G4" s="420">
        <v>1</v>
      </c>
      <c r="H4" s="420">
        <v>2</v>
      </c>
      <c r="I4" s="420">
        <v>3</v>
      </c>
      <c r="J4" s="420">
        <v>4</v>
      </c>
      <c r="K4" s="420">
        <v>5</v>
      </c>
      <c r="L4" s="420">
        <v>6</v>
      </c>
      <c r="M4" s="420">
        <v>7</v>
      </c>
      <c r="N4" s="420">
        <v>8</v>
      </c>
      <c r="O4" s="420">
        <v>9</v>
      </c>
      <c r="P4" s="420">
        <v>10</v>
      </c>
    </row>
    <row r="5" spans="2:16" ht="19.95" customHeight="1" x14ac:dyDescent="0.3">
      <c r="B5" s="728" t="s">
        <v>342</v>
      </c>
      <c r="C5" s="421" t="s">
        <v>328</v>
      </c>
      <c r="D5" s="425" t="s">
        <v>344</v>
      </c>
      <c r="E5" s="422" t="s">
        <v>358</v>
      </c>
      <c r="F5" s="423" t="s">
        <v>360</v>
      </c>
      <c r="G5" s="434"/>
      <c r="H5" s="434"/>
      <c r="I5" s="434"/>
      <c r="J5" s="434"/>
      <c r="K5" s="434"/>
      <c r="L5" s="434"/>
      <c r="M5" s="434"/>
      <c r="N5" s="434"/>
      <c r="O5" s="434"/>
      <c r="P5" s="434"/>
    </row>
    <row r="6" spans="2:16" ht="19.95" customHeight="1" x14ac:dyDescent="0.3">
      <c r="B6" s="729"/>
      <c r="C6" s="421" t="s">
        <v>334</v>
      </c>
      <c r="D6" s="425" t="s">
        <v>357</v>
      </c>
      <c r="E6" s="422" t="s">
        <v>359</v>
      </c>
      <c r="F6" s="423" t="s">
        <v>361</v>
      </c>
      <c r="G6" s="435"/>
      <c r="H6" s="435"/>
      <c r="I6" s="435"/>
      <c r="J6" s="435"/>
      <c r="K6" s="435"/>
      <c r="L6" s="435"/>
      <c r="M6" s="435"/>
      <c r="N6" s="435"/>
      <c r="O6" s="435"/>
      <c r="P6" s="435"/>
    </row>
    <row r="7" spans="2:16" ht="19.95" customHeight="1" x14ac:dyDescent="0.3">
      <c r="B7" s="728" t="s">
        <v>333</v>
      </c>
      <c r="C7" s="421" t="s">
        <v>328</v>
      </c>
      <c r="D7" s="425" t="s">
        <v>354</v>
      </c>
      <c r="E7" s="432" t="s">
        <v>355</v>
      </c>
      <c r="F7" s="423" t="s">
        <v>356</v>
      </c>
      <c r="G7" s="434"/>
      <c r="H7" s="434"/>
      <c r="I7" s="434"/>
      <c r="J7" s="434"/>
      <c r="K7" s="434"/>
      <c r="L7" s="434"/>
      <c r="M7" s="434"/>
      <c r="N7" s="434"/>
      <c r="O7" s="434"/>
      <c r="P7" s="434"/>
    </row>
    <row r="8" spans="2:16" ht="19.95" customHeight="1" x14ac:dyDescent="0.3">
      <c r="B8" s="729"/>
      <c r="C8" s="421" t="s">
        <v>334</v>
      </c>
      <c r="D8" s="425" t="s">
        <v>335</v>
      </c>
      <c r="E8" s="432" t="s">
        <v>336</v>
      </c>
      <c r="F8" s="423">
        <v>955800500</v>
      </c>
      <c r="G8" s="435"/>
      <c r="H8" s="435"/>
      <c r="I8" s="435"/>
      <c r="J8" s="435"/>
      <c r="K8" s="435"/>
      <c r="L8" s="435"/>
      <c r="M8" s="435"/>
      <c r="N8" s="435"/>
      <c r="O8" s="435"/>
      <c r="P8" s="435"/>
    </row>
    <row r="9" spans="2:16" ht="19.95" customHeight="1" x14ac:dyDescent="0.3">
      <c r="B9" s="427" t="s">
        <v>337</v>
      </c>
      <c r="C9" s="421" t="s">
        <v>328</v>
      </c>
      <c r="D9" s="425" t="s">
        <v>362</v>
      </c>
      <c r="E9" s="426" t="s">
        <v>363</v>
      </c>
      <c r="F9" s="445" t="s">
        <v>364</v>
      </c>
      <c r="G9" s="434"/>
      <c r="H9" s="434"/>
      <c r="I9" s="434"/>
      <c r="J9" s="434"/>
      <c r="K9" s="434"/>
      <c r="L9" s="434"/>
      <c r="M9" s="434"/>
      <c r="N9" s="434"/>
      <c r="O9" s="434"/>
      <c r="P9" s="434"/>
    </row>
    <row r="10" spans="2:16" ht="19.95" customHeight="1" x14ac:dyDescent="0.3">
      <c r="B10" s="728" t="s">
        <v>338</v>
      </c>
      <c r="C10" s="421" t="s">
        <v>328</v>
      </c>
      <c r="D10" s="735" t="s">
        <v>339</v>
      </c>
      <c r="E10" s="731" t="s">
        <v>340</v>
      </c>
      <c r="F10" s="733">
        <v>991078215</v>
      </c>
      <c r="G10" s="434"/>
      <c r="H10" s="434"/>
      <c r="I10" s="434"/>
      <c r="J10" s="434"/>
      <c r="K10" s="424"/>
      <c r="L10" s="424"/>
      <c r="M10" s="424"/>
      <c r="N10" s="424"/>
      <c r="O10" s="424"/>
      <c r="P10" s="424"/>
    </row>
    <row r="11" spans="2:16" ht="19.95" customHeight="1" x14ac:dyDescent="0.3">
      <c r="B11" s="729"/>
      <c r="C11" s="421" t="s">
        <v>334</v>
      </c>
      <c r="D11" s="736"/>
      <c r="E11" s="732"/>
      <c r="F11" s="734"/>
      <c r="G11" s="435"/>
      <c r="H11" s="435"/>
      <c r="I11" s="424"/>
      <c r="J11" s="424"/>
      <c r="K11" s="424"/>
      <c r="L11" s="424"/>
      <c r="M11" s="424"/>
      <c r="N11" s="424"/>
      <c r="O11" s="424"/>
      <c r="P11" s="424"/>
    </row>
    <row r="12" spans="2:16" ht="19.95" customHeight="1" x14ac:dyDescent="0.3">
      <c r="B12" s="728" t="s">
        <v>341</v>
      </c>
      <c r="C12" s="421" t="s">
        <v>328</v>
      </c>
      <c r="D12" s="425" t="s">
        <v>345</v>
      </c>
      <c r="E12" s="431" t="s">
        <v>346</v>
      </c>
      <c r="F12" s="445" t="s">
        <v>347</v>
      </c>
      <c r="G12" s="434"/>
      <c r="H12" s="434"/>
      <c r="I12" s="434"/>
      <c r="J12" s="434"/>
      <c r="K12" s="434"/>
      <c r="L12" s="434"/>
      <c r="M12" s="434"/>
      <c r="N12" s="434"/>
      <c r="O12" s="434"/>
      <c r="P12" s="434"/>
    </row>
    <row r="13" spans="2:16" ht="19.95" customHeight="1" x14ac:dyDescent="0.3">
      <c r="B13" s="729"/>
      <c r="C13" s="421" t="s">
        <v>334</v>
      </c>
      <c r="D13" s="425" t="s">
        <v>348</v>
      </c>
      <c r="E13" s="433" t="s">
        <v>349</v>
      </c>
      <c r="F13" s="446" t="s">
        <v>350</v>
      </c>
      <c r="G13" s="435"/>
      <c r="H13" s="435"/>
      <c r="I13" s="435"/>
      <c r="J13" s="435"/>
      <c r="K13" s="435"/>
      <c r="L13" s="435"/>
      <c r="M13" s="435"/>
      <c r="N13" s="435"/>
      <c r="O13" s="435"/>
      <c r="P13" s="435"/>
    </row>
    <row r="14" spans="2:16" ht="19.95" customHeight="1" x14ac:dyDescent="0.3">
      <c r="B14" s="728" t="s">
        <v>343</v>
      </c>
      <c r="C14" s="421" t="s">
        <v>328</v>
      </c>
      <c r="D14" s="730" t="s">
        <v>351</v>
      </c>
      <c r="E14" s="731" t="s">
        <v>352</v>
      </c>
      <c r="F14" s="733" t="s">
        <v>353</v>
      </c>
      <c r="G14" s="434"/>
      <c r="H14" s="434"/>
      <c r="I14" s="434"/>
      <c r="J14" s="434"/>
      <c r="K14" s="434"/>
      <c r="L14" s="434"/>
      <c r="M14" s="434"/>
      <c r="N14" s="434"/>
      <c r="O14" s="434"/>
      <c r="P14" s="434"/>
    </row>
    <row r="15" spans="2:16" ht="19.95" customHeight="1" x14ac:dyDescent="0.3">
      <c r="B15" s="729"/>
      <c r="C15" s="421" t="s">
        <v>334</v>
      </c>
      <c r="D15" s="730"/>
      <c r="E15" s="732"/>
      <c r="F15" s="734"/>
      <c r="G15" s="435"/>
      <c r="H15" s="435"/>
      <c r="I15" s="435"/>
      <c r="J15" s="424"/>
      <c r="K15" s="424"/>
      <c r="L15" s="424"/>
      <c r="M15" s="424"/>
      <c r="N15" s="424"/>
      <c r="O15" s="424"/>
      <c r="P15" s="424"/>
    </row>
    <row r="16" spans="2:16" ht="19.95" customHeight="1" x14ac:dyDescent="0.3">
      <c r="B16" s="719"/>
      <c r="C16" s="720"/>
      <c r="D16" s="720"/>
      <c r="E16" s="721"/>
      <c r="F16" s="722"/>
    </row>
    <row r="17" spans="2:13" ht="19.95" customHeight="1" x14ac:dyDescent="0.3">
      <c r="B17" s="719"/>
      <c r="C17" s="720"/>
      <c r="D17" s="720"/>
      <c r="E17" s="721"/>
      <c r="F17" s="722"/>
      <c r="H17" s="436"/>
      <c r="I17" s="428" t="s">
        <v>328</v>
      </c>
      <c r="K17" s="328"/>
      <c r="L17" s="428" t="s">
        <v>334</v>
      </c>
    </row>
    <row r="19" spans="2:13" ht="18" x14ac:dyDescent="0.35">
      <c r="B19" s="419" t="s">
        <v>367</v>
      </c>
    </row>
    <row r="22" spans="2:13" x14ac:dyDescent="0.3">
      <c r="B22" t="s">
        <v>366</v>
      </c>
    </row>
    <row r="24" spans="2:13" ht="15" customHeight="1" x14ac:dyDescent="0.3">
      <c r="B24" s="437">
        <v>8</v>
      </c>
      <c r="C24" s="438" t="s">
        <v>103</v>
      </c>
      <c r="D24" s="726" t="s">
        <v>15</v>
      </c>
      <c r="E24" s="726"/>
    </row>
    <row r="25" spans="2:13" ht="15" customHeight="1" x14ac:dyDescent="0.35">
      <c r="B25" s="437">
        <v>9</v>
      </c>
      <c r="C25" s="438" t="s">
        <v>106</v>
      </c>
      <c r="D25" s="727" t="s">
        <v>9</v>
      </c>
      <c r="E25" s="727"/>
      <c r="H25" s="421"/>
      <c r="I25" s="718" t="s">
        <v>517</v>
      </c>
      <c r="J25" s="718">
        <v>2014</v>
      </c>
      <c r="K25" s="718">
        <v>2015</v>
      </c>
      <c r="L25" s="718" t="s">
        <v>514</v>
      </c>
      <c r="M25" s="718" t="s">
        <v>515</v>
      </c>
    </row>
    <row r="26" spans="2:13" ht="15" customHeight="1" x14ac:dyDescent="0.35">
      <c r="B26" s="437">
        <v>10</v>
      </c>
      <c r="C26" s="438" t="s">
        <v>108</v>
      </c>
      <c r="D26" s="727" t="s">
        <v>51</v>
      </c>
      <c r="E26" s="727"/>
      <c r="H26" s="717" t="s">
        <v>328</v>
      </c>
      <c r="I26" s="717"/>
      <c r="J26" s="717"/>
      <c r="K26" s="717" t="s">
        <v>516</v>
      </c>
      <c r="L26" s="717">
        <v>201605</v>
      </c>
      <c r="M26" s="717">
        <v>220000</v>
      </c>
    </row>
    <row r="27" spans="2:13" ht="15" customHeight="1" x14ac:dyDescent="0.35">
      <c r="B27" s="437">
        <v>10</v>
      </c>
      <c r="C27" s="438" t="s">
        <v>262</v>
      </c>
      <c r="D27" s="727" t="s">
        <v>263</v>
      </c>
      <c r="E27" s="727"/>
      <c r="H27" s="716" t="s">
        <v>334</v>
      </c>
      <c r="I27" s="716" t="s">
        <v>516</v>
      </c>
      <c r="J27" s="716">
        <v>201403</v>
      </c>
      <c r="K27" s="716"/>
      <c r="L27" s="716">
        <v>201660</v>
      </c>
      <c r="M27" s="716">
        <v>220000</v>
      </c>
    </row>
    <row r="30" spans="2:13" ht="14.4" x14ac:dyDescent="0.3">
      <c r="B30" s="624" t="s">
        <v>406</v>
      </c>
      <c r="C30" s="624" t="s">
        <v>407</v>
      </c>
      <c r="D30" s="624" t="s">
        <v>408</v>
      </c>
      <c r="E30" s="624" t="s">
        <v>409</v>
      </c>
    </row>
    <row r="31" spans="2:13" ht="40.049999999999997" customHeight="1" x14ac:dyDescent="0.3">
      <c r="B31" s="625">
        <v>1</v>
      </c>
      <c r="C31" s="625" t="s">
        <v>410</v>
      </c>
      <c r="D31" s="626" t="s">
        <v>411</v>
      </c>
      <c r="E31" s="626" t="s">
        <v>412</v>
      </c>
    </row>
    <row r="32" spans="2:13" ht="40.049999999999997" customHeight="1" x14ac:dyDescent="0.3">
      <c r="B32" s="627">
        <v>2</v>
      </c>
      <c r="C32" s="627" t="s">
        <v>410</v>
      </c>
      <c r="D32" s="628" t="s">
        <v>413</v>
      </c>
      <c r="E32" s="628" t="s">
        <v>412</v>
      </c>
    </row>
    <row r="33" spans="2:5" ht="40.049999999999997" customHeight="1" x14ac:dyDescent="0.3">
      <c r="B33" s="627">
        <v>3</v>
      </c>
      <c r="C33" s="627" t="s">
        <v>414</v>
      </c>
      <c r="D33" s="628" t="s">
        <v>415</v>
      </c>
      <c r="E33" s="628" t="s">
        <v>416</v>
      </c>
    </row>
    <row r="34" spans="2:5" ht="40.049999999999997" customHeight="1" x14ac:dyDescent="0.3">
      <c r="B34" s="627">
        <v>4</v>
      </c>
      <c r="C34" s="627" t="s">
        <v>417</v>
      </c>
      <c r="D34" s="628" t="s">
        <v>418</v>
      </c>
      <c r="E34" s="628" t="s">
        <v>419</v>
      </c>
    </row>
    <row r="35" spans="2:5" ht="40.049999999999997" customHeight="1" x14ac:dyDescent="0.3">
      <c r="B35" s="627">
        <v>5</v>
      </c>
      <c r="C35" s="627" t="s">
        <v>420</v>
      </c>
      <c r="D35" s="628" t="s">
        <v>421</v>
      </c>
      <c r="E35" s="628" t="s">
        <v>424</v>
      </c>
    </row>
    <row r="36" spans="2:5" ht="40.049999999999997" customHeight="1" x14ac:dyDescent="0.3">
      <c r="B36" s="627">
        <v>6</v>
      </c>
      <c r="C36" s="627" t="s">
        <v>422</v>
      </c>
      <c r="D36" s="628"/>
      <c r="E36" s="628" t="s">
        <v>423</v>
      </c>
    </row>
    <row r="37" spans="2:5" ht="40.049999999999997" customHeight="1" x14ac:dyDescent="0.3">
      <c r="B37" s="627">
        <v>7</v>
      </c>
      <c r="C37" s="627" t="s">
        <v>425</v>
      </c>
      <c r="D37" s="628"/>
      <c r="E37" s="628" t="s">
        <v>426</v>
      </c>
    </row>
    <row r="38" spans="2:5" ht="43.2" x14ac:dyDescent="0.3">
      <c r="B38" s="627">
        <v>8</v>
      </c>
      <c r="C38" s="627" t="s">
        <v>427</v>
      </c>
      <c r="D38" s="628"/>
      <c r="E38" s="628" t="s">
        <v>428</v>
      </c>
    </row>
  </sheetData>
  <mergeCells count="16">
    <mergeCell ref="B2:P2"/>
    <mergeCell ref="D24:E24"/>
    <mergeCell ref="D25:E25"/>
    <mergeCell ref="D26:E26"/>
    <mergeCell ref="D27:E27"/>
    <mergeCell ref="B5:B6"/>
    <mergeCell ref="B14:B15"/>
    <mergeCell ref="D14:D15"/>
    <mergeCell ref="E14:E15"/>
    <mergeCell ref="F14:F15"/>
    <mergeCell ref="B10:B11"/>
    <mergeCell ref="D10:D11"/>
    <mergeCell ref="E10:E11"/>
    <mergeCell ref="F10:F11"/>
    <mergeCell ref="B12:B13"/>
    <mergeCell ref="B7:B8"/>
  </mergeCells>
  <hyperlinks>
    <hyperlink ref="E8" r:id="rId1" xr:uid="{62FD2EFE-5E2A-4B5A-8A3E-3EC1915DCF6B}"/>
    <hyperlink ref="E9" r:id="rId2" xr:uid="{719B8E64-2516-46C6-8B6C-F2348A358701}"/>
    <hyperlink ref="E10" r:id="rId3" xr:uid="{A5E92FE0-3FF3-4A13-82C5-07F3F81185AC}"/>
    <hyperlink ref="E12" r:id="rId4" xr:uid="{DB7B685F-284F-4FA4-8157-834E8D3E0C13}"/>
    <hyperlink ref="E13" r:id="rId5" xr:uid="{96AEB210-D1F7-4C4F-A496-74CA4A109717}"/>
    <hyperlink ref="E14" r:id="rId6" xr:uid="{8A9467BD-30E6-4307-9B58-02D4F4EDDE33}"/>
    <hyperlink ref="E7" r:id="rId7" xr:uid="{2AC2A8B8-DDFC-4E6A-A37A-4E88B525D078}"/>
    <hyperlink ref="E5" r:id="rId8" xr:uid="{AE70A24E-B051-493C-A22C-D10A99B30DE5}"/>
    <hyperlink ref="E6" r:id="rId9" xr:uid="{A9ED62DF-AE25-4D4B-ABDA-02B9056514C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5F957-D75E-4C07-8D95-D0971FE86437}">
  <dimension ref="A1:M62"/>
  <sheetViews>
    <sheetView zoomScale="111" zoomScaleNormal="111" workbookViewId="0">
      <selection sqref="A1:XFD1048576"/>
    </sheetView>
  </sheetViews>
  <sheetFormatPr baseColWidth="10" defaultRowHeight="10.8" x14ac:dyDescent="0.2"/>
  <cols>
    <col min="1" max="1" width="11.5546875" style="391"/>
    <col min="2" max="2" width="11.5546875" style="408"/>
    <col min="3" max="3" width="29.88671875" style="408" customWidth="1"/>
    <col min="4" max="4" width="11.5546875" style="18"/>
    <col min="5" max="5" width="11.5546875" style="408"/>
    <col min="6" max="6" width="40.109375" style="408" bestFit="1" customWidth="1"/>
    <col min="7" max="7" width="11.5546875" style="18"/>
    <col min="8" max="8" width="11.5546875" style="392"/>
    <col min="9" max="9" width="11.5546875" style="18"/>
    <col min="10" max="10" width="37.6640625" style="18" bestFit="1" customWidth="1"/>
    <col min="11" max="12" width="11.5546875" style="18"/>
    <col min="13" max="13" width="28.6640625" style="18" customWidth="1"/>
    <col min="14" max="16384" width="11.5546875" style="18"/>
  </cols>
  <sheetData>
    <row r="1" spans="1:13" s="119" customFormat="1" ht="19.95" customHeight="1" x14ac:dyDescent="0.2">
      <c r="A1" s="369"/>
      <c r="B1" s="406"/>
      <c r="C1" s="406"/>
      <c r="D1" s="369"/>
      <c r="E1" s="406"/>
      <c r="F1" s="406"/>
      <c r="G1" s="370"/>
      <c r="H1" s="370"/>
      <c r="I1" s="370"/>
    </row>
    <row r="2" spans="1:13" s="119" customFormat="1" ht="19.95" customHeight="1" x14ac:dyDescent="0.2">
      <c r="A2" s="737"/>
      <c r="B2" s="737"/>
      <c r="C2" s="737"/>
      <c r="D2" s="737"/>
      <c r="E2" s="407"/>
      <c r="F2" s="406"/>
      <c r="G2" s="370"/>
      <c r="H2" s="370"/>
      <c r="I2" s="370"/>
    </row>
    <row r="3" spans="1:13" s="119" customFormat="1" ht="19.95" customHeight="1" x14ac:dyDescent="0.2">
      <c r="A3" s="371"/>
      <c r="B3" s="371"/>
      <c r="C3" s="371"/>
      <c r="D3" s="371"/>
      <c r="E3" s="407"/>
      <c r="F3" s="406"/>
      <c r="G3" s="370"/>
      <c r="H3" s="370"/>
      <c r="I3" s="370"/>
    </row>
    <row r="4" spans="1:13" s="119" customFormat="1" ht="19.95" customHeight="1" x14ac:dyDescent="0.2">
      <c r="A4" s="744" t="s">
        <v>278</v>
      </c>
      <c r="B4" s="744"/>
      <c r="C4" s="744"/>
      <c r="D4" s="744"/>
      <c r="E4" s="744"/>
      <c r="F4" s="744"/>
      <c r="G4" s="744"/>
      <c r="H4" s="744"/>
      <c r="I4" s="744"/>
      <c r="J4" s="744"/>
      <c r="K4" s="744"/>
      <c r="L4" s="744"/>
    </row>
    <row r="5" spans="1:13" s="119" customFormat="1" ht="19.95" customHeight="1" x14ac:dyDescent="0.2">
      <c r="A5" s="744" t="s">
        <v>327</v>
      </c>
      <c r="B5" s="744"/>
      <c r="C5" s="744"/>
      <c r="D5" s="744"/>
      <c r="E5" s="744"/>
      <c r="F5" s="744"/>
      <c r="G5" s="744"/>
      <c r="H5" s="744"/>
      <c r="I5" s="744"/>
      <c r="J5" s="744"/>
      <c r="K5" s="744"/>
      <c r="L5" s="744"/>
    </row>
    <row r="6" spans="1:13" s="119" customFormat="1" ht="19.95" customHeight="1" thickBot="1" x14ac:dyDescent="0.25">
      <c r="A6" s="371"/>
      <c r="B6" s="407"/>
      <c r="C6" s="407"/>
      <c r="D6" s="371"/>
      <c r="E6" s="407"/>
      <c r="F6" s="407"/>
      <c r="G6" s="371"/>
      <c r="H6" s="371"/>
      <c r="I6" s="371"/>
    </row>
    <row r="7" spans="1:13" s="119" customFormat="1" ht="22.5" customHeight="1" thickBot="1" x14ac:dyDescent="0.25">
      <c r="A7" s="738" t="s">
        <v>279</v>
      </c>
      <c r="B7" s="739"/>
      <c r="C7" s="739"/>
      <c r="D7" s="740"/>
      <c r="E7" s="741" t="s">
        <v>280</v>
      </c>
      <c r="F7" s="742"/>
      <c r="G7" s="742"/>
      <c r="H7" s="743"/>
      <c r="I7" s="741" t="s">
        <v>317</v>
      </c>
      <c r="J7" s="742"/>
      <c r="K7" s="742"/>
      <c r="L7" s="743"/>
    </row>
    <row r="8" spans="1:13" s="119" customFormat="1" ht="25.5" customHeight="1" x14ac:dyDescent="0.2">
      <c r="A8" s="397" t="s">
        <v>0</v>
      </c>
      <c r="B8" s="398" t="s">
        <v>281</v>
      </c>
      <c r="C8" s="398" t="s">
        <v>282</v>
      </c>
      <c r="D8" s="399" t="s">
        <v>283</v>
      </c>
      <c r="E8" s="372" t="s">
        <v>281</v>
      </c>
      <c r="F8" s="373" t="s">
        <v>284</v>
      </c>
      <c r="G8" s="364" t="s">
        <v>285</v>
      </c>
      <c r="H8" s="365" t="s">
        <v>286</v>
      </c>
      <c r="I8" s="372" t="s">
        <v>281</v>
      </c>
      <c r="J8" s="373" t="s">
        <v>284</v>
      </c>
      <c r="K8" s="364" t="s">
        <v>285</v>
      </c>
      <c r="L8" s="365" t="s">
        <v>286</v>
      </c>
      <c r="M8" s="418" t="s">
        <v>326</v>
      </c>
    </row>
    <row r="9" spans="1:13" s="208" customFormat="1" ht="15" customHeight="1" x14ac:dyDescent="0.2">
      <c r="A9" s="400">
        <v>1</v>
      </c>
      <c r="B9" s="404" t="s">
        <v>69</v>
      </c>
      <c r="C9" s="404" t="s">
        <v>21</v>
      </c>
      <c r="D9" s="401">
        <v>4</v>
      </c>
      <c r="E9" s="404" t="s">
        <v>69</v>
      </c>
      <c r="F9" s="404" t="s">
        <v>21</v>
      </c>
      <c r="G9" s="389">
        <v>1</v>
      </c>
      <c r="H9" s="380">
        <v>4</v>
      </c>
      <c r="I9" s="366" t="s">
        <v>171</v>
      </c>
      <c r="J9" s="393" t="s">
        <v>172</v>
      </c>
      <c r="K9" s="366">
        <v>1</v>
      </c>
      <c r="L9" s="375">
        <v>4</v>
      </c>
      <c r="M9" s="376"/>
    </row>
    <row r="10" spans="1:13" s="208" customFormat="1" ht="15" customHeight="1" x14ac:dyDescent="0.2">
      <c r="A10" s="400">
        <v>1</v>
      </c>
      <c r="B10" s="384" t="s">
        <v>177</v>
      </c>
      <c r="C10" s="394" t="s">
        <v>141</v>
      </c>
      <c r="D10" s="402">
        <v>4</v>
      </c>
      <c r="E10" s="404" t="s">
        <v>67</v>
      </c>
      <c r="F10" s="404" t="s">
        <v>20</v>
      </c>
      <c r="G10" s="389">
        <v>1</v>
      </c>
      <c r="H10" s="380">
        <v>4</v>
      </c>
      <c r="I10" s="366" t="s">
        <v>173</v>
      </c>
      <c r="J10" s="386" t="s">
        <v>174</v>
      </c>
      <c r="K10" s="366">
        <v>1</v>
      </c>
      <c r="L10" s="375">
        <v>4</v>
      </c>
      <c r="M10" s="376"/>
    </row>
    <row r="11" spans="1:13" s="208" customFormat="1" ht="15" customHeight="1" x14ac:dyDescent="0.2">
      <c r="A11" s="400">
        <v>1</v>
      </c>
      <c r="B11" s="404" t="s">
        <v>70</v>
      </c>
      <c r="C11" s="404" t="s">
        <v>22</v>
      </c>
      <c r="D11" s="401">
        <v>5</v>
      </c>
      <c r="E11" s="404" t="s">
        <v>70</v>
      </c>
      <c r="F11" s="404" t="s">
        <v>22</v>
      </c>
      <c r="G11" s="389">
        <v>1</v>
      </c>
      <c r="H11" s="380">
        <v>5</v>
      </c>
      <c r="I11" s="377"/>
      <c r="J11" s="395" t="s">
        <v>305</v>
      </c>
      <c r="K11" s="366">
        <v>0</v>
      </c>
      <c r="L11" s="366">
        <v>0</v>
      </c>
      <c r="M11" s="376"/>
    </row>
    <row r="12" spans="1:13" s="208" customFormat="1" ht="15" customHeight="1" x14ac:dyDescent="0.2">
      <c r="A12" s="400">
        <v>1</v>
      </c>
      <c r="B12" s="404" t="s">
        <v>76</v>
      </c>
      <c r="C12" s="404" t="s">
        <v>44</v>
      </c>
      <c r="D12" s="401">
        <v>1</v>
      </c>
      <c r="E12" s="404" t="s">
        <v>76</v>
      </c>
      <c r="F12" s="404" t="s">
        <v>44</v>
      </c>
      <c r="G12" s="389">
        <v>2</v>
      </c>
      <c r="H12" s="380">
        <v>1</v>
      </c>
      <c r="I12" s="377"/>
      <c r="J12" s="386" t="s">
        <v>307</v>
      </c>
      <c r="K12" s="386"/>
      <c r="L12" s="386"/>
      <c r="M12" s="376"/>
    </row>
    <row r="13" spans="1:13" s="208" customFormat="1" ht="15" customHeight="1" x14ac:dyDescent="0.2">
      <c r="A13" s="400">
        <v>1</v>
      </c>
      <c r="B13" s="404" t="s">
        <v>66</v>
      </c>
      <c r="C13" s="404" t="s">
        <v>19</v>
      </c>
      <c r="D13" s="401">
        <v>5</v>
      </c>
      <c r="E13" s="404" t="s">
        <v>66</v>
      </c>
      <c r="F13" s="404" t="s">
        <v>19</v>
      </c>
      <c r="G13" s="389">
        <v>1</v>
      </c>
      <c r="H13" s="380">
        <v>5</v>
      </c>
      <c r="I13" s="377"/>
      <c r="J13" s="395" t="s">
        <v>304</v>
      </c>
      <c r="K13" s="378">
        <v>0</v>
      </c>
      <c r="L13" s="378">
        <v>0</v>
      </c>
      <c r="M13" s="376"/>
    </row>
    <row r="14" spans="1:13" s="208" customFormat="1" ht="15" customHeight="1" x14ac:dyDescent="0.2">
      <c r="A14" s="400">
        <v>1</v>
      </c>
      <c r="B14" s="404" t="s">
        <v>65</v>
      </c>
      <c r="C14" s="404" t="s">
        <v>60</v>
      </c>
      <c r="D14" s="401">
        <v>2</v>
      </c>
      <c r="E14" s="404" t="s">
        <v>65</v>
      </c>
      <c r="F14" s="404" t="s">
        <v>287</v>
      </c>
      <c r="G14" s="389">
        <v>1</v>
      </c>
      <c r="H14" s="380">
        <v>2</v>
      </c>
      <c r="I14" s="366" t="s">
        <v>177</v>
      </c>
      <c r="J14" s="395" t="s">
        <v>178</v>
      </c>
      <c r="K14" s="366">
        <v>0</v>
      </c>
      <c r="L14" s="366">
        <v>3</v>
      </c>
      <c r="M14" s="376"/>
    </row>
    <row r="15" spans="1:13" s="208" customFormat="1" ht="15" customHeight="1" x14ac:dyDescent="0.2">
      <c r="A15" s="400">
        <v>1</v>
      </c>
      <c r="B15" s="404"/>
      <c r="C15" s="404"/>
      <c r="D15" s="401"/>
      <c r="E15" s="404" t="s">
        <v>68</v>
      </c>
      <c r="F15" s="404" t="s">
        <v>318</v>
      </c>
      <c r="G15" s="389">
        <v>1</v>
      </c>
      <c r="H15" s="380">
        <v>2</v>
      </c>
      <c r="I15" s="366" t="s">
        <v>217</v>
      </c>
      <c r="J15" s="386" t="s">
        <v>218</v>
      </c>
      <c r="K15" s="366">
        <v>5</v>
      </c>
      <c r="L15" s="366">
        <v>3</v>
      </c>
      <c r="M15" s="376"/>
    </row>
    <row r="16" spans="1:13" s="208" customFormat="1" ht="15" customHeight="1" x14ac:dyDescent="0.2">
      <c r="A16" s="400">
        <f>+A9+1</f>
        <v>2</v>
      </c>
      <c r="B16" s="404" t="s">
        <v>72</v>
      </c>
      <c r="C16" s="404" t="s">
        <v>24</v>
      </c>
      <c r="D16" s="389">
        <v>3</v>
      </c>
      <c r="E16" s="404" t="s">
        <v>72</v>
      </c>
      <c r="F16" s="404" t="s">
        <v>110</v>
      </c>
      <c r="G16" s="389">
        <v>2</v>
      </c>
      <c r="H16" s="380">
        <v>3</v>
      </c>
      <c r="I16" s="366" t="s">
        <v>201</v>
      </c>
      <c r="J16" s="386" t="s">
        <v>24</v>
      </c>
      <c r="K16" s="366">
        <v>3</v>
      </c>
      <c r="L16" s="375">
        <v>4</v>
      </c>
      <c r="M16" s="376"/>
    </row>
    <row r="17" spans="1:13" s="208" customFormat="1" ht="15" customHeight="1" x14ac:dyDescent="0.2">
      <c r="A17" s="400">
        <f t="shared" ref="A17:A21" si="0">+A10+1</f>
        <v>2</v>
      </c>
      <c r="B17" s="404" t="s">
        <v>81</v>
      </c>
      <c r="C17" s="404" t="s">
        <v>288</v>
      </c>
      <c r="D17" s="389">
        <v>4</v>
      </c>
      <c r="E17" s="404" t="s">
        <v>81</v>
      </c>
      <c r="F17" s="404" t="s">
        <v>289</v>
      </c>
      <c r="G17" s="389">
        <v>3</v>
      </c>
      <c r="H17" s="380">
        <v>4</v>
      </c>
      <c r="I17" s="366" t="s">
        <v>191</v>
      </c>
      <c r="J17" s="386" t="s">
        <v>192</v>
      </c>
      <c r="K17" s="366">
        <v>2</v>
      </c>
      <c r="L17" s="375">
        <v>4</v>
      </c>
      <c r="M17" s="376"/>
    </row>
    <row r="18" spans="1:13" s="208" customFormat="1" ht="15" customHeight="1" x14ac:dyDescent="0.2">
      <c r="A18" s="400">
        <f t="shared" si="0"/>
        <v>2</v>
      </c>
      <c r="B18" s="404" t="s">
        <v>77</v>
      </c>
      <c r="C18" s="404" t="s">
        <v>28</v>
      </c>
      <c r="D18" s="389">
        <v>5</v>
      </c>
      <c r="E18" s="404" t="s">
        <v>77</v>
      </c>
      <c r="F18" s="404" t="s">
        <v>28</v>
      </c>
      <c r="G18" s="389">
        <v>2</v>
      </c>
      <c r="H18" s="380">
        <v>5</v>
      </c>
      <c r="I18" s="366" t="s">
        <v>169</v>
      </c>
      <c r="J18" s="395" t="s">
        <v>308</v>
      </c>
      <c r="K18" s="379">
        <v>1</v>
      </c>
      <c r="L18" s="379">
        <v>4</v>
      </c>
      <c r="M18" s="376"/>
    </row>
    <row r="19" spans="1:13" s="208" customFormat="1" ht="15" customHeight="1" x14ac:dyDescent="0.2">
      <c r="A19" s="400">
        <f t="shared" si="0"/>
        <v>2</v>
      </c>
      <c r="B19" s="404" t="s">
        <v>75</v>
      </c>
      <c r="C19" s="404" t="s">
        <v>27</v>
      </c>
      <c r="D19" s="389">
        <v>2</v>
      </c>
      <c r="E19" s="404" t="s">
        <v>75</v>
      </c>
      <c r="F19" s="404" t="s">
        <v>290</v>
      </c>
      <c r="G19" s="389">
        <v>2</v>
      </c>
      <c r="H19" s="380">
        <v>2</v>
      </c>
      <c r="I19" s="366" t="s">
        <v>186</v>
      </c>
      <c r="J19" s="386" t="s">
        <v>187</v>
      </c>
      <c r="K19" s="366">
        <v>2</v>
      </c>
      <c r="L19" s="375">
        <v>4</v>
      </c>
      <c r="M19" s="376"/>
    </row>
    <row r="20" spans="1:13" s="208" customFormat="1" ht="15" customHeight="1" x14ac:dyDescent="0.2">
      <c r="A20" s="400">
        <f t="shared" si="0"/>
        <v>2</v>
      </c>
      <c r="B20" s="404" t="s">
        <v>71</v>
      </c>
      <c r="C20" s="404" t="s">
        <v>176</v>
      </c>
      <c r="D20" s="389">
        <v>5</v>
      </c>
      <c r="E20" s="404" t="s">
        <v>71</v>
      </c>
      <c r="F20" s="404" t="s">
        <v>176</v>
      </c>
      <c r="G20" s="389">
        <v>2</v>
      </c>
      <c r="H20" s="380">
        <v>5</v>
      </c>
      <c r="I20" s="366" t="s">
        <v>175</v>
      </c>
      <c r="J20" s="386" t="s">
        <v>176</v>
      </c>
      <c r="K20" s="379">
        <v>1</v>
      </c>
      <c r="L20" s="379">
        <v>4</v>
      </c>
      <c r="M20" s="376"/>
    </row>
    <row r="21" spans="1:13" s="208" customFormat="1" ht="15" customHeight="1" x14ac:dyDescent="0.2">
      <c r="A21" s="400">
        <f t="shared" si="0"/>
        <v>2</v>
      </c>
      <c r="B21" s="404" t="s">
        <v>89</v>
      </c>
      <c r="C21" s="404" t="s">
        <v>46</v>
      </c>
      <c r="D21" s="389">
        <v>1</v>
      </c>
      <c r="E21" s="404" t="s">
        <v>89</v>
      </c>
      <c r="F21" s="404" t="s">
        <v>46</v>
      </c>
      <c r="G21" s="389">
        <v>4</v>
      </c>
      <c r="H21" s="380">
        <v>1</v>
      </c>
      <c r="I21" s="380"/>
      <c r="J21" s="386" t="s">
        <v>307</v>
      </c>
      <c r="K21" s="366"/>
      <c r="L21" s="375"/>
      <c r="M21" s="385"/>
    </row>
    <row r="22" spans="1:13" s="382" customFormat="1" ht="67.8" customHeight="1" x14ac:dyDescent="0.3">
      <c r="A22" s="388">
        <v>3</v>
      </c>
      <c r="B22" s="393" t="s">
        <v>73</v>
      </c>
      <c r="C22" s="393" t="s">
        <v>25</v>
      </c>
      <c r="D22" s="383">
        <v>3</v>
      </c>
      <c r="E22" s="404" t="s">
        <v>73</v>
      </c>
      <c r="F22" s="404" t="s">
        <v>25</v>
      </c>
      <c r="G22" s="389">
        <v>2</v>
      </c>
      <c r="H22" s="380">
        <v>3</v>
      </c>
      <c r="I22" s="381"/>
      <c r="J22" s="416" t="s">
        <v>306</v>
      </c>
      <c r="K22" s="390">
        <v>3</v>
      </c>
      <c r="L22" s="377">
        <v>3</v>
      </c>
      <c r="M22" s="386"/>
    </row>
    <row r="23" spans="1:13" s="17" customFormat="1" ht="15" customHeight="1" x14ac:dyDescent="0.2">
      <c r="A23" s="388">
        <v>3</v>
      </c>
      <c r="B23" s="393" t="s">
        <v>297</v>
      </c>
      <c r="C23" s="393" t="s">
        <v>142</v>
      </c>
      <c r="D23" s="383">
        <v>4</v>
      </c>
      <c r="E23" s="404" t="s">
        <v>82</v>
      </c>
      <c r="F23" s="404" t="s">
        <v>32</v>
      </c>
      <c r="G23" s="389">
        <v>3</v>
      </c>
      <c r="H23" s="380">
        <v>2</v>
      </c>
      <c r="I23" s="366" t="s">
        <v>202</v>
      </c>
      <c r="J23" s="396" t="s">
        <v>32</v>
      </c>
      <c r="K23" s="390">
        <v>3</v>
      </c>
      <c r="L23" s="377">
        <v>3</v>
      </c>
      <c r="M23" s="386"/>
    </row>
    <row r="24" spans="1:13" s="17" customFormat="1" ht="15" customHeight="1" x14ac:dyDescent="0.2">
      <c r="A24" s="388">
        <v>3</v>
      </c>
      <c r="B24" s="393" t="s">
        <v>83</v>
      </c>
      <c r="C24" s="393" t="s">
        <v>33</v>
      </c>
      <c r="D24" s="383">
        <v>5</v>
      </c>
      <c r="E24" s="404" t="s">
        <v>83</v>
      </c>
      <c r="F24" s="404" t="s">
        <v>291</v>
      </c>
      <c r="G24" s="389">
        <v>3</v>
      </c>
      <c r="H24" s="380">
        <v>5</v>
      </c>
      <c r="I24" s="366" t="s">
        <v>183</v>
      </c>
      <c r="J24" s="416" t="s">
        <v>184</v>
      </c>
      <c r="K24" s="390">
        <v>3</v>
      </c>
      <c r="L24" s="390">
        <v>3</v>
      </c>
      <c r="M24" s="386"/>
    </row>
    <row r="25" spans="1:13" s="17" customFormat="1" ht="15" customHeight="1" x14ac:dyDescent="0.2">
      <c r="A25" s="388">
        <v>3</v>
      </c>
      <c r="B25" s="393"/>
      <c r="C25" s="393" t="s">
        <v>143</v>
      </c>
      <c r="D25" s="383">
        <v>3</v>
      </c>
      <c r="E25" s="415" t="s">
        <v>106</v>
      </c>
      <c r="F25" s="415" t="s">
        <v>9</v>
      </c>
      <c r="G25" s="389">
        <v>9</v>
      </c>
      <c r="H25" s="380">
        <v>4</v>
      </c>
      <c r="I25" s="366" t="s">
        <v>106</v>
      </c>
      <c r="J25" s="396" t="s">
        <v>9</v>
      </c>
      <c r="K25" s="390">
        <v>8</v>
      </c>
      <c r="L25" s="377">
        <v>4</v>
      </c>
      <c r="M25" s="386"/>
    </row>
    <row r="26" spans="1:13" s="17" customFormat="1" ht="15" customHeight="1" x14ac:dyDescent="0.2">
      <c r="A26" s="388">
        <v>3</v>
      </c>
      <c r="B26" s="393" t="s">
        <v>78</v>
      </c>
      <c r="C26" s="393" t="s">
        <v>29</v>
      </c>
      <c r="D26" s="383">
        <v>5</v>
      </c>
      <c r="E26" s="404" t="s">
        <v>78</v>
      </c>
      <c r="F26" s="404" t="s">
        <v>29</v>
      </c>
      <c r="G26" s="389">
        <v>3</v>
      </c>
      <c r="H26" s="380">
        <v>5</v>
      </c>
      <c r="I26" s="366" t="s">
        <v>180</v>
      </c>
      <c r="J26" s="396" t="s">
        <v>29</v>
      </c>
      <c r="K26" s="390">
        <v>2</v>
      </c>
      <c r="L26" s="390">
        <v>4</v>
      </c>
      <c r="M26" s="386"/>
    </row>
    <row r="27" spans="1:13" s="146" customFormat="1" ht="61.2" x14ac:dyDescent="0.3">
      <c r="A27" s="388">
        <v>3</v>
      </c>
      <c r="B27" s="393" t="s">
        <v>90</v>
      </c>
      <c r="C27" s="393" t="s">
        <v>38</v>
      </c>
      <c r="D27" s="383">
        <v>2</v>
      </c>
      <c r="E27" s="404" t="s">
        <v>90</v>
      </c>
      <c r="F27" s="404" t="s">
        <v>292</v>
      </c>
      <c r="G27" s="389">
        <v>4</v>
      </c>
      <c r="H27" s="380">
        <v>2</v>
      </c>
      <c r="I27" s="381"/>
      <c r="J27" s="417" t="s">
        <v>311</v>
      </c>
      <c r="K27" s="390">
        <v>2</v>
      </c>
      <c r="L27" s="390">
        <v>3</v>
      </c>
      <c r="M27" s="383"/>
    </row>
    <row r="28" spans="1:13" s="17" customFormat="1" ht="15" customHeight="1" x14ac:dyDescent="0.2">
      <c r="A28" s="388">
        <v>4</v>
      </c>
      <c r="B28" s="393" t="s">
        <v>88</v>
      </c>
      <c r="C28" s="393" t="s">
        <v>37</v>
      </c>
      <c r="D28" s="383">
        <v>4</v>
      </c>
      <c r="E28" s="404" t="s">
        <v>88</v>
      </c>
      <c r="F28" s="404" t="s">
        <v>37</v>
      </c>
      <c r="G28" s="389">
        <v>4</v>
      </c>
      <c r="H28" s="380">
        <v>4</v>
      </c>
      <c r="I28" s="366" t="s">
        <v>88</v>
      </c>
      <c r="J28" s="386" t="s">
        <v>37</v>
      </c>
      <c r="K28" s="366">
        <v>4</v>
      </c>
      <c r="L28" s="375">
        <v>4</v>
      </c>
      <c r="M28" s="386"/>
    </row>
    <row r="29" spans="1:13" s="17" customFormat="1" ht="15" customHeight="1" x14ac:dyDescent="0.2">
      <c r="A29" s="388">
        <v>4</v>
      </c>
      <c r="B29" s="393" t="s">
        <v>84</v>
      </c>
      <c r="C29" s="393" t="s">
        <v>34</v>
      </c>
      <c r="D29" s="383">
        <v>3</v>
      </c>
      <c r="E29" s="404" t="s">
        <v>84</v>
      </c>
      <c r="F29" s="404" t="s">
        <v>34</v>
      </c>
      <c r="G29" s="389">
        <v>4</v>
      </c>
      <c r="H29" s="380">
        <v>4</v>
      </c>
      <c r="I29" s="381" t="s">
        <v>321</v>
      </c>
      <c r="J29" s="386" t="s">
        <v>194</v>
      </c>
      <c r="K29" s="366">
        <v>3</v>
      </c>
      <c r="L29" s="375">
        <v>4</v>
      </c>
      <c r="M29" s="386"/>
    </row>
    <row r="30" spans="1:13" s="17" customFormat="1" ht="15" customHeight="1" x14ac:dyDescent="0.2">
      <c r="A30" s="388">
        <v>4</v>
      </c>
      <c r="B30" s="393"/>
      <c r="C30" s="393" t="s">
        <v>144</v>
      </c>
      <c r="D30" s="383">
        <v>3</v>
      </c>
      <c r="E30" s="404" t="s">
        <v>118</v>
      </c>
      <c r="F30" s="409" t="s">
        <v>45</v>
      </c>
      <c r="G30" s="389">
        <v>6</v>
      </c>
      <c r="H30" s="380">
        <v>4</v>
      </c>
      <c r="I30" s="381" t="s">
        <v>322</v>
      </c>
      <c r="J30" s="386" t="s">
        <v>235</v>
      </c>
      <c r="K30" s="366">
        <v>7</v>
      </c>
      <c r="L30" s="375">
        <v>4</v>
      </c>
      <c r="M30" s="386"/>
    </row>
    <row r="31" spans="1:13" s="17" customFormat="1" ht="15" customHeight="1" x14ac:dyDescent="0.2">
      <c r="A31" s="388">
        <v>4</v>
      </c>
      <c r="B31" s="393" t="s">
        <v>80</v>
      </c>
      <c r="C31" s="393" t="s">
        <v>31</v>
      </c>
      <c r="D31" s="375">
        <v>3</v>
      </c>
      <c r="E31" s="404" t="s">
        <v>80</v>
      </c>
      <c r="F31" s="409" t="s">
        <v>130</v>
      </c>
      <c r="G31" s="389">
        <v>3</v>
      </c>
      <c r="H31" s="380">
        <v>3</v>
      </c>
      <c r="I31" s="381" t="s">
        <v>80</v>
      </c>
      <c r="J31" s="386" t="s">
        <v>310</v>
      </c>
      <c r="K31" s="379">
        <v>1</v>
      </c>
      <c r="L31" s="379">
        <v>3</v>
      </c>
      <c r="M31" s="386"/>
    </row>
    <row r="32" spans="1:13" s="17" customFormat="1" ht="15" customHeight="1" x14ac:dyDescent="0.2">
      <c r="A32" s="388">
        <v>4</v>
      </c>
      <c r="B32" s="405" t="s">
        <v>74</v>
      </c>
      <c r="C32" s="405" t="s">
        <v>145</v>
      </c>
      <c r="D32" s="377">
        <v>4</v>
      </c>
      <c r="E32" s="404" t="s">
        <v>74</v>
      </c>
      <c r="F32" s="404" t="s">
        <v>26</v>
      </c>
      <c r="G32" s="389">
        <v>2</v>
      </c>
      <c r="H32" s="380">
        <v>3</v>
      </c>
      <c r="I32" s="381" t="s">
        <v>74</v>
      </c>
      <c r="J32" s="386" t="s">
        <v>187</v>
      </c>
      <c r="K32" s="366">
        <v>2</v>
      </c>
      <c r="L32" s="375">
        <v>4</v>
      </c>
      <c r="M32" s="386"/>
    </row>
    <row r="33" spans="1:13" s="17" customFormat="1" ht="15" customHeight="1" x14ac:dyDescent="0.2">
      <c r="A33" s="388">
        <v>4</v>
      </c>
      <c r="B33" s="393" t="s">
        <v>87</v>
      </c>
      <c r="C33" s="393" t="s">
        <v>36</v>
      </c>
      <c r="D33" s="383">
        <v>5</v>
      </c>
      <c r="E33" s="404" t="s">
        <v>87</v>
      </c>
      <c r="F33" s="404" t="s">
        <v>36</v>
      </c>
      <c r="G33" s="389">
        <v>4</v>
      </c>
      <c r="H33" s="380">
        <v>5</v>
      </c>
      <c r="I33" s="366" t="s">
        <v>206</v>
      </c>
      <c r="J33" s="386" t="s">
        <v>207</v>
      </c>
      <c r="K33" s="383">
        <v>4</v>
      </c>
      <c r="L33" s="383">
        <v>3</v>
      </c>
      <c r="M33" s="386"/>
    </row>
    <row r="34" spans="1:13" s="17" customFormat="1" ht="15" customHeight="1" x14ac:dyDescent="0.2">
      <c r="A34" s="388">
        <v>4</v>
      </c>
      <c r="B34" s="393"/>
      <c r="C34" s="393"/>
      <c r="D34" s="383"/>
      <c r="E34" s="404" t="s">
        <v>79</v>
      </c>
      <c r="F34" s="404" t="s">
        <v>323</v>
      </c>
      <c r="G34" s="389">
        <v>4</v>
      </c>
      <c r="H34" s="380">
        <v>3</v>
      </c>
      <c r="I34" s="366" t="s">
        <v>203</v>
      </c>
      <c r="J34" s="386" t="s">
        <v>309</v>
      </c>
      <c r="K34" s="366">
        <v>4</v>
      </c>
      <c r="L34" s="375">
        <v>4</v>
      </c>
      <c r="M34" s="386"/>
    </row>
    <row r="35" spans="1:13" s="17" customFormat="1" ht="15" customHeight="1" x14ac:dyDescent="0.2">
      <c r="A35" s="388">
        <v>5</v>
      </c>
      <c r="B35" s="393" t="s">
        <v>298</v>
      </c>
      <c r="C35" s="393" t="s">
        <v>146</v>
      </c>
      <c r="D35" s="383">
        <v>4</v>
      </c>
      <c r="E35" s="404" t="s">
        <v>96</v>
      </c>
      <c r="F35" s="404" t="s">
        <v>43</v>
      </c>
      <c r="G35" s="389">
        <v>6</v>
      </c>
      <c r="H35" s="380">
        <v>5</v>
      </c>
      <c r="I35" s="381" t="s">
        <v>214</v>
      </c>
      <c r="J35" s="386" t="s">
        <v>215</v>
      </c>
      <c r="K35" s="366">
        <v>2</v>
      </c>
      <c r="L35" s="366">
        <v>3</v>
      </c>
      <c r="M35" s="386"/>
    </row>
    <row r="36" spans="1:13" s="17" customFormat="1" ht="15" customHeight="1" x14ac:dyDescent="0.2">
      <c r="A36" s="388">
        <v>5</v>
      </c>
      <c r="B36" s="393" t="s">
        <v>99</v>
      </c>
      <c r="C36" s="393" t="s">
        <v>11</v>
      </c>
      <c r="D36" s="375">
        <v>4</v>
      </c>
      <c r="E36" s="404" t="s">
        <v>99</v>
      </c>
      <c r="F36" s="404" t="s">
        <v>11</v>
      </c>
      <c r="G36" s="389">
        <v>6</v>
      </c>
      <c r="H36" s="380">
        <v>4</v>
      </c>
      <c r="I36" s="366" t="s">
        <v>99</v>
      </c>
      <c r="J36" s="386" t="s">
        <v>11</v>
      </c>
      <c r="K36" s="366">
        <v>6</v>
      </c>
      <c r="L36" s="375">
        <v>4</v>
      </c>
      <c r="M36" s="386"/>
    </row>
    <row r="37" spans="1:13" s="17" customFormat="1" ht="15" customHeight="1" x14ac:dyDescent="0.2">
      <c r="A37" s="388">
        <v>5</v>
      </c>
      <c r="B37" s="393" t="s">
        <v>92</v>
      </c>
      <c r="C37" s="393" t="s">
        <v>8</v>
      </c>
      <c r="D37" s="383">
        <v>3</v>
      </c>
      <c r="E37" s="404" t="s">
        <v>92</v>
      </c>
      <c r="F37" s="404" t="s">
        <v>8</v>
      </c>
      <c r="G37" s="389">
        <v>5</v>
      </c>
      <c r="H37" s="380">
        <v>4</v>
      </c>
      <c r="I37" s="366" t="s">
        <v>92</v>
      </c>
      <c r="J37" s="386" t="s">
        <v>8</v>
      </c>
      <c r="K37" s="366">
        <v>5</v>
      </c>
      <c r="L37" s="375">
        <v>4</v>
      </c>
      <c r="M37" s="386"/>
    </row>
    <row r="38" spans="1:13" s="17" customFormat="1" ht="15" customHeight="1" x14ac:dyDescent="0.2">
      <c r="A38" s="388">
        <v>5</v>
      </c>
      <c r="B38" s="393" t="s">
        <v>94</v>
      </c>
      <c r="C38" s="393" t="s">
        <v>41</v>
      </c>
      <c r="D38" s="383">
        <v>4</v>
      </c>
      <c r="E38" s="404" t="s">
        <v>94</v>
      </c>
      <c r="F38" s="404" t="s">
        <v>41</v>
      </c>
      <c r="G38" s="389">
        <v>5</v>
      </c>
      <c r="H38" s="380">
        <v>4</v>
      </c>
      <c r="I38" s="381"/>
      <c r="J38" s="395" t="s">
        <v>312</v>
      </c>
      <c r="K38" s="387">
        <v>0</v>
      </c>
      <c r="L38" s="366">
        <v>0</v>
      </c>
      <c r="M38" s="386"/>
    </row>
    <row r="39" spans="1:13" s="17" customFormat="1" ht="15" customHeight="1" x14ac:dyDescent="0.2">
      <c r="A39" s="388">
        <v>5</v>
      </c>
      <c r="B39" s="393" t="s">
        <v>91</v>
      </c>
      <c r="C39" s="393" t="s">
        <v>39</v>
      </c>
      <c r="D39" s="383">
        <v>3</v>
      </c>
      <c r="E39" s="404" t="s">
        <v>91</v>
      </c>
      <c r="F39" s="404" t="s">
        <v>39</v>
      </c>
      <c r="G39" s="389">
        <v>5</v>
      </c>
      <c r="H39" s="380">
        <v>4</v>
      </c>
      <c r="I39" s="366" t="s">
        <v>91</v>
      </c>
      <c r="J39" s="386" t="s">
        <v>39</v>
      </c>
      <c r="K39" s="366">
        <v>4</v>
      </c>
      <c r="L39" s="375">
        <v>4</v>
      </c>
      <c r="M39" s="386"/>
    </row>
    <row r="40" spans="1:13" s="17" customFormat="1" ht="15" customHeight="1" x14ac:dyDescent="0.2">
      <c r="A40" s="388">
        <v>6</v>
      </c>
      <c r="B40" s="393" t="s">
        <v>93</v>
      </c>
      <c r="C40" s="393" t="s">
        <v>40</v>
      </c>
      <c r="D40" s="383">
        <v>5</v>
      </c>
      <c r="E40" s="404" t="s">
        <v>93</v>
      </c>
      <c r="F40" s="404" t="s">
        <v>40</v>
      </c>
      <c r="G40" s="389">
        <v>5</v>
      </c>
      <c r="H40" s="380">
        <v>5</v>
      </c>
      <c r="I40" s="366" t="s">
        <v>93</v>
      </c>
      <c r="J40" s="395" t="s">
        <v>40</v>
      </c>
      <c r="K40" s="366">
        <v>5</v>
      </c>
      <c r="L40" s="366">
        <v>5</v>
      </c>
      <c r="M40" s="386"/>
    </row>
    <row r="41" spans="1:13" s="17" customFormat="1" ht="15" customHeight="1" x14ac:dyDescent="0.2">
      <c r="A41" s="388">
        <v>6</v>
      </c>
      <c r="B41" s="393" t="s">
        <v>97</v>
      </c>
      <c r="C41" s="393" t="s">
        <v>122</v>
      </c>
      <c r="D41" s="383">
        <v>4</v>
      </c>
      <c r="E41" s="404" t="s">
        <v>97</v>
      </c>
      <c r="F41" s="404" t="s">
        <v>122</v>
      </c>
      <c r="G41" s="389">
        <v>6</v>
      </c>
      <c r="H41" s="380">
        <v>4</v>
      </c>
      <c r="I41" s="366" t="s">
        <v>97</v>
      </c>
      <c r="J41" s="393" t="s">
        <v>313</v>
      </c>
      <c r="K41" s="366">
        <v>4</v>
      </c>
      <c r="L41" s="375">
        <v>4</v>
      </c>
      <c r="M41" s="386"/>
    </row>
    <row r="42" spans="1:13" s="17" customFormat="1" ht="15" customHeight="1" x14ac:dyDescent="0.2">
      <c r="A42" s="388">
        <v>6</v>
      </c>
      <c r="B42" s="393" t="s">
        <v>105</v>
      </c>
      <c r="C42" s="393" t="s">
        <v>49</v>
      </c>
      <c r="D42" s="383">
        <v>4</v>
      </c>
      <c r="E42" s="404" t="s">
        <v>105</v>
      </c>
      <c r="F42" s="404" t="s">
        <v>49</v>
      </c>
      <c r="G42" s="389">
        <v>8</v>
      </c>
      <c r="H42" s="380">
        <v>4</v>
      </c>
      <c r="I42" s="366" t="s">
        <v>105</v>
      </c>
      <c r="J42" s="386" t="s">
        <v>49</v>
      </c>
      <c r="K42" s="366">
        <v>6</v>
      </c>
      <c r="L42" s="375">
        <v>4</v>
      </c>
      <c r="M42" s="386"/>
    </row>
    <row r="43" spans="1:13" s="17" customFormat="1" ht="15" customHeight="1" x14ac:dyDescent="0.2">
      <c r="A43" s="388">
        <v>6</v>
      </c>
      <c r="B43" s="393" t="s">
        <v>101</v>
      </c>
      <c r="C43" s="393" t="s">
        <v>14</v>
      </c>
      <c r="D43" s="383">
        <v>1</v>
      </c>
      <c r="E43" s="404" t="s">
        <v>101</v>
      </c>
      <c r="F43" s="404" t="s">
        <v>14</v>
      </c>
      <c r="G43" s="389">
        <v>7</v>
      </c>
      <c r="H43" s="380">
        <v>1</v>
      </c>
      <c r="I43" s="411" t="s">
        <v>264</v>
      </c>
      <c r="J43" s="413" t="s">
        <v>265</v>
      </c>
      <c r="K43" s="414">
        <v>10</v>
      </c>
      <c r="L43" s="414">
        <v>6</v>
      </c>
      <c r="M43" s="386" t="s">
        <v>324</v>
      </c>
    </row>
    <row r="44" spans="1:13" s="17" customFormat="1" ht="15" customHeight="1" x14ac:dyDescent="0.2">
      <c r="A44" s="388">
        <v>6</v>
      </c>
      <c r="B44" s="405" t="s">
        <v>100</v>
      </c>
      <c r="C44" s="405" t="s">
        <v>47</v>
      </c>
      <c r="D44" s="374">
        <v>4</v>
      </c>
      <c r="E44" s="404" t="s">
        <v>100</v>
      </c>
      <c r="F44" s="404" t="s">
        <v>47</v>
      </c>
      <c r="G44" s="389">
        <v>7</v>
      </c>
      <c r="H44" s="380">
        <v>6</v>
      </c>
      <c r="I44" s="366" t="s">
        <v>241</v>
      </c>
      <c r="J44" s="386" t="s">
        <v>47</v>
      </c>
      <c r="K44" s="366">
        <v>7</v>
      </c>
      <c r="L44" s="375">
        <v>4</v>
      </c>
      <c r="M44" s="386"/>
    </row>
    <row r="45" spans="1:13" s="17" customFormat="1" ht="15" customHeight="1" x14ac:dyDescent="0.2">
      <c r="A45" s="388">
        <v>6</v>
      </c>
      <c r="B45" s="405" t="s">
        <v>299</v>
      </c>
      <c r="C45" s="405" t="s">
        <v>149</v>
      </c>
      <c r="D45" s="374">
        <v>4</v>
      </c>
      <c r="E45" s="410" t="s">
        <v>63</v>
      </c>
      <c r="F45" s="404" t="s">
        <v>10</v>
      </c>
      <c r="G45" s="389">
        <v>9</v>
      </c>
      <c r="H45" s="380">
        <v>4</v>
      </c>
      <c r="I45" s="366" t="s">
        <v>63</v>
      </c>
      <c r="J45" s="386" t="s">
        <v>10</v>
      </c>
      <c r="K45" s="366">
        <v>8</v>
      </c>
      <c r="L45" s="375">
        <v>4</v>
      </c>
      <c r="M45" s="386"/>
    </row>
    <row r="46" spans="1:13" s="17" customFormat="1" ht="15" customHeight="1" x14ac:dyDescent="0.2">
      <c r="A46" s="388">
        <v>7</v>
      </c>
      <c r="B46" s="405" t="s">
        <v>300</v>
      </c>
      <c r="C46" s="405" t="s">
        <v>150</v>
      </c>
      <c r="D46" s="374">
        <v>3</v>
      </c>
      <c r="E46" s="410" t="s">
        <v>62</v>
      </c>
      <c r="F46" s="409" t="s">
        <v>293</v>
      </c>
      <c r="G46" s="389">
        <v>7</v>
      </c>
      <c r="H46" s="380">
        <v>5</v>
      </c>
      <c r="I46" s="366" t="s">
        <v>237</v>
      </c>
      <c r="J46" s="393" t="s">
        <v>314</v>
      </c>
      <c r="K46" s="366">
        <v>5</v>
      </c>
      <c r="L46" s="375">
        <v>5</v>
      </c>
      <c r="M46" s="386"/>
    </row>
    <row r="47" spans="1:13" s="17" customFormat="1" ht="15" customHeight="1" x14ac:dyDescent="0.2">
      <c r="A47" s="388">
        <v>7</v>
      </c>
      <c r="B47" s="405" t="s">
        <v>301</v>
      </c>
      <c r="C47" s="405" t="s">
        <v>151</v>
      </c>
      <c r="D47" s="377">
        <v>4</v>
      </c>
      <c r="E47" s="404" t="s">
        <v>104</v>
      </c>
      <c r="F47" s="404" t="s">
        <v>12</v>
      </c>
      <c r="G47" s="389">
        <v>8</v>
      </c>
      <c r="H47" s="380">
        <v>4</v>
      </c>
      <c r="I47" s="366" t="s">
        <v>104</v>
      </c>
      <c r="J47" s="393" t="s">
        <v>239</v>
      </c>
      <c r="K47" s="366">
        <v>7</v>
      </c>
      <c r="L47" s="375">
        <v>4</v>
      </c>
      <c r="M47" s="386"/>
    </row>
    <row r="48" spans="1:13" s="17" customFormat="1" ht="15" customHeight="1" x14ac:dyDescent="0.2">
      <c r="A48" s="388">
        <v>7</v>
      </c>
      <c r="B48" s="405" t="s">
        <v>102</v>
      </c>
      <c r="C48" s="405" t="s">
        <v>152</v>
      </c>
      <c r="D48" s="374">
        <v>4</v>
      </c>
      <c r="E48" s="404" t="s">
        <v>102</v>
      </c>
      <c r="F48" s="404" t="s">
        <v>48</v>
      </c>
      <c r="G48" s="389">
        <v>7</v>
      </c>
      <c r="H48" s="380">
        <v>6</v>
      </c>
      <c r="I48" s="366" t="s">
        <v>256</v>
      </c>
      <c r="J48" s="386" t="s">
        <v>257</v>
      </c>
      <c r="K48" s="366">
        <v>8</v>
      </c>
      <c r="L48" s="375">
        <v>4</v>
      </c>
      <c r="M48" s="386"/>
    </row>
    <row r="49" spans="1:13" s="17" customFormat="1" ht="15" customHeight="1" x14ac:dyDescent="0.2">
      <c r="A49" s="388">
        <v>7</v>
      </c>
      <c r="B49" s="405" t="s">
        <v>86</v>
      </c>
      <c r="C49" s="405" t="s">
        <v>35</v>
      </c>
      <c r="D49" s="374">
        <v>4</v>
      </c>
      <c r="E49" s="404" t="s">
        <v>86</v>
      </c>
      <c r="F49" s="404" t="s">
        <v>35</v>
      </c>
      <c r="G49" s="389">
        <v>4</v>
      </c>
      <c r="H49" s="380">
        <v>3</v>
      </c>
      <c r="I49" s="366" t="s">
        <v>198</v>
      </c>
      <c r="J49" s="386" t="s">
        <v>199</v>
      </c>
      <c r="K49" s="366">
        <v>3</v>
      </c>
      <c r="L49" s="375">
        <v>4</v>
      </c>
      <c r="M49" s="386"/>
    </row>
    <row r="50" spans="1:13" s="17" customFormat="1" ht="15" customHeight="1" x14ac:dyDescent="0.2">
      <c r="A50" s="388">
        <v>7</v>
      </c>
      <c r="B50" s="405" t="s">
        <v>85</v>
      </c>
      <c r="C50" s="405" t="s">
        <v>123</v>
      </c>
      <c r="D50" s="374">
        <v>3</v>
      </c>
      <c r="E50" s="404" t="s">
        <v>85</v>
      </c>
      <c r="F50" s="404" t="s">
        <v>294</v>
      </c>
      <c r="G50" s="389">
        <v>4</v>
      </c>
      <c r="H50" s="380">
        <v>3</v>
      </c>
      <c r="I50" s="383" t="s">
        <v>85</v>
      </c>
      <c r="J50" s="386" t="s">
        <v>294</v>
      </c>
      <c r="K50" s="395"/>
      <c r="L50" s="395"/>
      <c r="M50" s="386"/>
    </row>
    <row r="51" spans="1:13" s="17" customFormat="1" ht="15" customHeight="1" x14ac:dyDescent="0.2">
      <c r="A51" s="388">
        <v>7</v>
      </c>
      <c r="B51" s="405" t="s">
        <v>68</v>
      </c>
      <c r="C51" s="405" t="s">
        <v>121</v>
      </c>
      <c r="D51" s="374">
        <v>2</v>
      </c>
      <c r="E51" s="404" t="s">
        <v>68</v>
      </c>
      <c r="F51" s="404" t="s">
        <v>121</v>
      </c>
      <c r="G51" s="389">
        <v>1</v>
      </c>
      <c r="H51" s="389">
        <v>2</v>
      </c>
      <c r="I51" s="381"/>
      <c r="J51" s="386"/>
      <c r="K51" s="366"/>
      <c r="L51" s="366"/>
      <c r="M51" s="386"/>
    </row>
    <row r="52" spans="1:13" s="17" customFormat="1" ht="15" customHeight="1" x14ac:dyDescent="0.2">
      <c r="A52" s="388">
        <v>8</v>
      </c>
      <c r="B52" s="405"/>
      <c r="C52" s="405" t="s">
        <v>153</v>
      </c>
      <c r="D52" s="374">
        <v>6</v>
      </c>
      <c r="E52" s="415" t="s">
        <v>108</v>
      </c>
      <c r="F52" s="415" t="s">
        <v>51</v>
      </c>
      <c r="G52" s="389">
        <v>10</v>
      </c>
      <c r="H52" s="389">
        <v>5</v>
      </c>
      <c r="I52" s="389" t="s">
        <v>108</v>
      </c>
      <c r="J52" s="403" t="s">
        <v>51</v>
      </c>
      <c r="K52" s="411">
        <v>9</v>
      </c>
      <c r="L52" s="380">
        <v>5</v>
      </c>
      <c r="M52" s="396"/>
    </row>
    <row r="53" spans="1:13" s="17" customFormat="1" ht="15" customHeight="1" x14ac:dyDescent="0.2">
      <c r="A53" s="388">
        <v>8</v>
      </c>
      <c r="B53" s="405" t="s">
        <v>120</v>
      </c>
      <c r="C53" s="405" t="s">
        <v>56</v>
      </c>
      <c r="D53" s="374">
        <v>5</v>
      </c>
      <c r="E53" s="404" t="s">
        <v>95</v>
      </c>
      <c r="F53" s="404" t="s">
        <v>42</v>
      </c>
      <c r="G53" s="389">
        <v>5</v>
      </c>
      <c r="H53" s="389">
        <v>4</v>
      </c>
      <c r="I53" s="366" t="s">
        <v>95</v>
      </c>
      <c r="J53" s="386" t="s">
        <v>42</v>
      </c>
      <c r="K53" s="366">
        <v>6</v>
      </c>
      <c r="L53" s="366">
        <v>4</v>
      </c>
      <c r="M53" s="396"/>
    </row>
    <row r="54" spans="1:13" s="17" customFormat="1" ht="15" customHeight="1" x14ac:dyDescent="0.2">
      <c r="A54" s="388">
        <v>8</v>
      </c>
      <c r="B54" s="393" t="s">
        <v>302</v>
      </c>
      <c r="C54" s="393" t="s">
        <v>303</v>
      </c>
      <c r="D54" s="383">
        <v>8</v>
      </c>
      <c r="E54" s="404" t="s">
        <v>295</v>
      </c>
      <c r="F54" s="404" t="s">
        <v>296</v>
      </c>
      <c r="G54" s="389">
        <v>8</v>
      </c>
      <c r="H54" s="389">
        <v>4</v>
      </c>
      <c r="I54" s="411" t="s">
        <v>254</v>
      </c>
      <c r="J54" s="403" t="s">
        <v>255</v>
      </c>
      <c r="K54" s="411">
        <v>9</v>
      </c>
      <c r="L54" s="380">
        <v>9</v>
      </c>
      <c r="M54" s="396" t="s">
        <v>325</v>
      </c>
    </row>
    <row r="55" spans="1:13" s="17" customFormat="1" ht="15" customHeight="1" x14ac:dyDescent="0.2">
      <c r="A55" s="388">
        <v>9</v>
      </c>
      <c r="B55" s="405"/>
      <c r="C55" s="745" t="s">
        <v>111</v>
      </c>
      <c r="D55" s="383">
        <v>4</v>
      </c>
      <c r="E55" s="404" t="s">
        <v>120</v>
      </c>
      <c r="F55" s="404" t="s">
        <v>56</v>
      </c>
      <c r="G55" s="389">
        <v>9</v>
      </c>
      <c r="H55" s="389">
        <v>5</v>
      </c>
      <c r="I55" s="750" t="s">
        <v>262</v>
      </c>
      <c r="J55" s="751" t="s">
        <v>263</v>
      </c>
      <c r="K55" s="750">
        <v>10</v>
      </c>
      <c r="L55" s="750">
        <v>6</v>
      </c>
      <c r="M55" s="746" t="s">
        <v>324</v>
      </c>
    </row>
    <row r="56" spans="1:13" s="17" customFormat="1" ht="15" customHeight="1" x14ac:dyDescent="0.2">
      <c r="A56" s="388"/>
      <c r="B56" s="405"/>
      <c r="C56" s="745"/>
      <c r="D56" s="383">
        <v>4</v>
      </c>
      <c r="E56" s="404" t="s">
        <v>116</v>
      </c>
      <c r="F56" s="404" t="s">
        <v>57</v>
      </c>
      <c r="G56" s="389">
        <v>9</v>
      </c>
      <c r="H56" s="389">
        <v>5</v>
      </c>
      <c r="I56" s="750"/>
      <c r="J56" s="751"/>
      <c r="K56" s="750"/>
      <c r="L56" s="750"/>
      <c r="M56" s="747"/>
    </row>
    <row r="57" spans="1:13" s="17" customFormat="1" ht="15" customHeight="1" x14ac:dyDescent="0.2">
      <c r="A57" s="388">
        <v>9</v>
      </c>
      <c r="B57" s="405" t="s">
        <v>107</v>
      </c>
      <c r="C57" s="393" t="s">
        <v>244</v>
      </c>
      <c r="D57" s="383">
        <v>6</v>
      </c>
      <c r="E57" s="404" t="s">
        <v>107</v>
      </c>
      <c r="F57" s="404" t="s">
        <v>244</v>
      </c>
      <c r="G57" s="389">
        <v>10</v>
      </c>
      <c r="H57" s="389">
        <v>4</v>
      </c>
      <c r="I57" s="390" t="s">
        <v>243</v>
      </c>
      <c r="J57" s="396" t="s">
        <v>244</v>
      </c>
      <c r="K57" s="390">
        <v>8</v>
      </c>
      <c r="L57" s="377">
        <v>6</v>
      </c>
      <c r="M57" s="396"/>
    </row>
    <row r="58" spans="1:13" s="17" customFormat="1" ht="15" customHeight="1" x14ac:dyDescent="0.2">
      <c r="A58" s="388">
        <v>9</v>
      </c>
      <c r="B58" s="405" t="s">
        <v>135</v>
      </c>
      <c r="C58" s="393" t="s">
        <v>319</v>
      </c>
      <c r="D58" s="383">
        <v>8</v>
      </c>
      <c r="E58" s="404" t="s">
        <v>135</v>
      </c>
      <c r="F58" s="404" t="s">
        <v>319</v>
      </c>
      <c r="G58" s="389">
        <v>9</v>
      </c>
      <c r="H58" s="389">
        <v>6</v>
      </c>
      <c r="I58" s="390" t="s">
        <v>250</v>
      </c>
      <c r="J58" s="396" t="s">
        <v>315</v>
      </c>
      <c r="K58" s="390">
        <v>9</v>
      </c>
      <c r="L58" s="390">
        <v>3</v>
      </c>
      <c r="M58" s="396"/>
    </row>
    <row r="59" spans="1:13" s="17" customFormat="1" ht="15" customHeight="1" x14ac:dyDescent="0.2">
      <c r="A59" s="388">
        <f>+A55+1</f>
        <v>10</v>
      </c>
      <c r="B59" s="405"/>
      <c r="C59" s="745" t="s">
        <v>112</v>
      </c>
      <c r="D59" s="383">
        <v>4</v>
      </c>
      <c r="E59" s="404" t="s">
        <v>64</v>
      </c>
      <c r="F59" s="404" t="s">
        <v>58</v>
      </c>
      <c r="G59" s="389">
        <v>10</v>
      </c>
      <c r="H59" s="389">
        <v>5</v>
      </c>
      <c r="I59" s="748" t="s">
        <v>220</v>
      </c>
      <c r="J59" s="749" t="s">
        <v>221</v>
      </c>
      <c r="K59" s="752">
        <v>6</v>
      </c>
      <c r="L59" s="752">
        <v>4</v>
      </c>
      <c r="M59" s="396"/>
    </row>
    <row r="60" spans="1:13" s="17" customFormat="1" ht="15" customHeight="1" x14ac:dyDescent="0.2">
      <c r="A60" s="388"/>
      <c r="B60" s="405"/>
      <c r="C60" s="745"/>
      <c r="D60" s="383"/>
      <c r="E60" s="404" t="s">
        <v>117</v>
      </c>
      <c r="F60" s="404" t="s">
        <v>59</v>
      </c>
      <c r="G60" s="389">
        <v>10</v>
      </c>
      <c r="H60" s="389">
        <v>5</v>
      </c>
      <c r="I60" s="748"/>
      <c r="J60" s="749"/>
      <c r="K60" s="752"/>
      <c r="L60" s="752"/>
      <c r="M60" s="396"/>
    </row>
    <row r="61" spans="1:13" s="17" customFormat="1" ht="15" customHeight="1" x14ac:dyDescent="0.2">
      <c r="A61" s="388">
        <v>10</v>
      </c>
      <c r="B61" s="405" t="s">
        <v>136</v>
      </c>
      <c r="C61" s="393" t="s">
        <v>320</v>
      </c>
      <c r="D61" s="383">
        <v>8</v>
      </c>
      <c r="E61" s="404" t="s">
        <v>136</v>
      </c>
      <c r="F61" s="404" t="s">
        <v>320</v>
      </c>
      <c r="G61" s="389">
        <v>10</v>
      </c>
      <c r="H61" s="389">
        <v>5</v>
      </c>
      <c r="I61" s="411" t="s">
        <v>259</v>
      </c>
      <c r="J61" s="412" t="s">
        <v>316</v>
      </c>
      <c r="K61" s="411">
        <v>10</v>
      </c>
      <c r="L61" s="411">
        <v>8</v>
      </c>
      <c r="M61" s="395"/>
    </row>
    <row r="62" spans="1:13" s="17" customFormat="1" ht="15" customHeight="1" x14ac:dyDescent="0.2">
      <c r="A62" s="388">
        <v>10</v>
      </c>
      <c r="B62" s="393"/>
      <c r="C62" s="393" t="s">
        <v>159</v>
      </c>
      <c r="D62" s="383">
        <v>6</v>
      </c>
      <c r="E62" s="415" t="s">
        <v>103</v>
      </c>
      <c r="F62" s="415" t="s">
        <v>15</v>
      </c>
      <c r="G62" s="389">
        <v>8</v>
      </c>
      <c r="H62" s="389">
        <v>6</v>
      </c>
      <c r="I62" s="366" t="s">
        <v>247</v>
      </c>
      <c r="J62" s="368" t="s">
        <v>248</v>
      </c>
      <c r="K62" s="363">
        <v>8</v>
      </c>
      <c r="L62" s="367">
        <v>6</v>
      </c>
      <c r="M62" s="395"/>
    </row>
  </sheetData>
  <mergeCells count="17">
    <mergeCell ref="C59:C60"/>
    <mergeCell ref="C55:C56"/>
    <mergeCell ref="M55:M56"/>
    <mergeCell ref="I59:I60"/>
    <mergeCell ref="J59:J60"/>
    <mergeCell ref="I55:I56"/>
    <mergeCell ref="J55:J56"/>
    <mergeCell ref="K55:K56"/>
    <mergeCell ref="L55:L56"/>
    <mergeCell ref="K59:K60"/>
    <mergeCell ref="L59:L60"/>
    <mergeCell ref="A2:D2"/>
    <mergeCell ref="A7:D7"/>
    <mergeCell ref="E7:H7"/>
    <mergeCell ref="A4:L4"/>
    <mergeCell ref="A5:L5"/>
    <mergeCell ref="I7:L7"/>
  </mergeCells>
  <pageMargins left="0.7" right="0.7" top="0.75" bottom="0.75" header="0.3" footer="0.3"/>
  <pageSetup orientation="portrait" horizontalDpi="300" verticalDpi="300"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8AB0A7-06BB-4638-9D1A-1672E251A8FD}">
  <dimension ref="A1:AG87"/>
  <sheetViews>
    <sheetView topLeftCell="A55" zoomScale="115" workbookViewId="0">
      <selection activeCell="B65" sqref="B65"/>
    </sheetView>
  </sheetViews>
  <sheetFormatPr baseColWidth="10" defaultColWidth="11.5546875" defaultRowHeight="10.199999999999999" x14ac:dyDescent="0.2"/>
  <cols>
    <col min="1" max="1" width="12.5546875" style="158" customWidth="1"/>
    <col min="2" max="2" width="13.33203125" style="158" customWidth="1"/>
    <col min="3" max="3" width="49" style="208" customWidth="1"/>
    <col min="4" max="4" width="3.5546875" style="158" bestFit="1" customWidth="1"/>
    <col min="5" max="5" width="4" style="158" bestFit="1" customWidth="1"/>
    <col min="6" max="6" width="3.5546875" style="158" bestFit="1" customWidth="1"/>
    <col min="7" max="8" width="3" style="158" bestFit="1" customWidth="1"/>
    <col min="9" max="9" width="4" style="158" bestFit="1" customWidth="1"/>
    <col min="10" max="10" width="8.33203125" style="158" customWidth="1"/>
    <col min="11" max="11" width="44.88671875" style="208" customWidth="1"/>
    <col min="12" max="12" width="4" style="208" customWidth="1"/>
    <col min="13" max="16384" width="11.5546875" style="208"/>
  </cols>
  <sheetData>
    <row r="1" spans="1:12" x14ac:dyDescent="0.2">
      <c r="D1" s="209"/>
      <c r="E1" s="209"/>
      <c r="F1" s="209"/>
      <c r="G1" s="209"/>
      <c r="H1" s="209"/>
      <c r="I1" s="209"/>
      <c r="J1" s="209"/>
    </row>
    <row r="2" spans="1:12" ht="12" x14ac:dyDescent="0.2">
      <c r="A2" s="762" t="s">
        <v>267</v>
      </c>
      <c r="B2" s="762"/>
      <c r="C2" s="762"/>
      <c r="D2" s="762"/>
      <c r="E2" s="762"/>
      <c r="F2" s="762"/>
      <c r="G2" s="762"/>
      <c r="H2" s="762"/>
      <c r="I2" s="762"/>
      <c r="J2" s="762"/>
      <c r="K2" s="762"/>
    </row>
    <row r="3" spans="1:12" ht="12" x14ac:dyDescent="0.2">
      <c r="A3" s="762" t="s">
        <v>18</v>
      </c>
      <c r="B3" s="762"/>
      <c r="C3" s="762"/>
      <c r="D3" s="762"/>
      <c r="E3" s="762"/>
      <c r="F3" s="762"/>
      <c r="G3" s="762"/>
      <c r="H3" s="762"/>
      <c r="I3" s="762"/>
      <c r="J3" s="762"/>
      <c r="K3" s="762"/>
    </row>
    <row r="4" spans="1:12" ht="12" x14ac:dyDescent="0.2">
      <c r="A4" s="762" t="s">
        <v>268</v>
      </c>
      <c r="B4" s="762"/>
      <c r="C4" s="762"/>
      <c r="D4" s="762"/>
      <c r="E4" s="762"/>
      <c r="F4" s="762"/>
      <c r="G4" s="762"/>
      <c r="H4" s="762"/>
      <c r="I4" s="762"/>
      <c r="J4" s="762"/>
      <c r="K4" s="762"/>
    </row>
    <row r="5" spans="1:12" ht="8.1" customHeight="1" thickBot="1" x14ac:dyDescent="0.25">
      <c r="C5" s="210"/>
      <c r="D5" s="211"/>
      <c r="E5" s="211"/>
      <c r="F5" s="211"/>
      <c r="G5" s="211"/>
      <c r="H5" s="211"/>
      <c r="I5" s="211"/>
      <c r="J5" s="211"/>
      <c r="K5" s="210"/>
    </row>
    <row r="6" spans="1:12" ht="12" customHeight="1" x14ac:dyDescent="0.2">
      <c r="A6" s="763" t="s">
        <v>0</v>
      </c>
      <c r="B6" s="763" t="s">
        <v>61</v>
      </c>
      <c r="C6" s="763" t="s">
        <v>1</v>
      </c>
      <c r="D6" s="763" t="s">
        <v>2</v>
      </c>
      <c r="E6" s="765" t="s">
        <v>3</v>
      </c>
      <c r="F6" s="767" t="s">
        <v>4</v>
      </c>
      <c r="G6" s="769" t="s">
        <v>5</v>
      </c>
      <c r="H6" s="771" t="s">
        <v>6</v>
      </c>
      <c r="I6" s="765" t="s">
        <v>167</v>
      </c>
      <c r="J6" s="774" t="s">
        <v>168</v>
      </c>
      <c r="K6" s="776" t="s">
        <v>7</v>
      </c>
      <c r="L6" s="201"/>
    </row>
    <row r="7" spans="1:12" ht="12" customHeight="1" thickBot="1" x14ac:dyDescent="0.25">
      <c r="A7" s="764"/>
      <c r="B7" s="764"/>
      <c r="C7" s="764"/>
      <c r="D7" s="764"/>
      <c r="E7" s="766"/>
      <c r="F7" s="768"/>
      <c r="G7" s="770"/>
      <c r="H7" s="772"/>
      <c r="I7" s="766"/>
      <c r="J7" s="775"/>
      <c r="K7" s="777"/>
    </row>
    <row r="8" spans="1:12" ht="12.6" customHeight="1" x14ac:dyDescent="0.2">
      <c r="A8" s="773">
        <v>1</v>
      </c>
      <c r="B8" s="146" t="s">
        <v>169</v>
      </c>
      <c r="C8" s="147" t="s">
        <v>170</v>
      </c>
      <c r="D8" s="148">
        <v>4</v>
      </c>
      <c r="E8" s="149">
        <v>4</v>
      </c>
      <c r="F8" s="150">
        <v>4</v>
      </c>
      <c r="G8" s="150">
        <v>0</v>
      </c>
      <c r="H8" s="151">
        <v>0</v>
      </c>
      <c r="I8" s="152">
        <v>4</v>
      </c>
      <c r="J8" s="148">
        <f>E8+I8</f>
        <v>8</v>
      </c>
      <c r="K8" s="153"/>
    </row>
    <row r="9" spans="1:12" ht="12.6" customHeight="1" x14ac:dyDescent="0.2">
      <c r="A9" s="753"/>
      <c r="B9" s="146" t="s">
        <v>171</v>
      </c>
      <c r="C9" s="154" t="s">
        <v>172</v>
      </c>
      <c r="D9" s="155">
        <v>4</v>
      </c>
      <c r="E9" s="156">
        <v>2</v>
      </c>
      <c r="F9" s="157">
        <v>2</v>
      </c>
      <c r="G9" s="157">
        <v>0</v>
      </c>
      <c r="H9" s="158">
        <v>0</v>
      </c>
      <c r="I9" s="159">
        <v>6</v>
      </c>
      <c r="J9" s="155">
        <f t="shared" ref="J9:J13" si="0">E9+I9</f>
        <v>8</v>
      </c>
      <c r="K9" s="160"/>
    </row>
    <row r="10" spans="1:12" ht="12.6" customHeight="1" x14ac:dyDescent="0.2">
      <c r="A10" s="753"/>
      <c r="B10" s="146" t="s">
        <v>173</v>
      </c>
      <c r="C10" s="147" t="s">
        <v>174</v>
      </c>
      <c r="D10" s="155">
        <v>4</v>
      </c>
      <c r="E10" s="156">
        <v>4</v>
      </c>
      <c r="F10" s="157">
        <v>2</v>
      </c>
      <c r="G10" s="157">
        <v>2</v>
      </c>
      <c r="H10" s="158">
        <v>0</v>
      </c>
      <c r="I10" s="159">
        <v>4</v>
      </c>
      <c r="J10" s="155">
        <f t="shared" si="0"/>
        <v>8</v>
      </c>
      <c r="K10" s="160"/>
    </row>
    <row r="11" spans="1:12" ht="12.6" customHeight="1" x14ac:dyDescent="0.2">
      <c r="A11" s="753"/>
      <c r="B11" s="146" t="s">
        <v>175</v>
      </c>
      <c r="C11" s="147" t="s">
        <v>176</v>
      </c>
      <c r="D11" s="155">
        <v>4</v>
      </c>
      <c r="E11" s="156">
        <v>4</v>
      </c>
      <c r="F11" s="157">
        <v>2</v>
      </c>
      <c r="G11" s="157">
        <v>2</v>
      </c>
      <c r="H11" s="158">
        <v>0</v>
      </c>
      <c r="I11" s="159">
        <v>3</v>
      </c>
      <c r="J11" s="155">
        <f t="shared" si="0"/>
        <v>7</v>
      </c>
      <c r="K11" s="153"/>
    </row>
    <row r="12" spans="1:12" ht="12.6" customHeight="1" x14ac:dyDescent="0.2">
      <c r="A12" s="753"/>
      <c r="B12" s="146" t="s">
        <v>80</v>
      </c>
      <c r="C12" s="147" t="s">
        <v>130</v>
      </c>
      <c r="D12" s="155">
        <v>3</v>
      </c>
      <c r="E12" s="156">
        <v>2</v>
      </c>
      <c r="F12" s="157">
        <v>2</v>
      </c>
      <c r="G12" s="157">
        <v>0</v>
      </c>
      <c r="H12" s="158">
        <v>0</v>
      </c>
      <c r="I12" s="159">
        <v>3</v>
      </c>
      <c r="J12" s="155">
        <f t="shared" si="0"/>
        <v>5</v>
      </c>
      <c r="K12" s="153"/>
    </row>
    <row r="13" spans="1:12" ht="12.6" customHeight="1" thickBot="1" x14ac:dyDescent="0.25">
      <c r="A13" s="753"/>
      <c r="B13" s="146" t="s">
        <v>177</v>
      </c>
      <c r="C13" s="147" t="s">
        <v>178</v>
      </c>
      <c r="D13" s="155">
        <v>3</v>
      </c>
      <c r="E13" s="156">
        <v>2</v>
      </c>
      <c r="F13" s="157">
        <v>2</v>
      </c>
      <c r="G13" s="157">
        <v>0</v>
      </c>
      <c r="H13" s="158">
        <v>0</v>
      </c>
      <c r="I13" s="159">
        <v>3</v>
      </c>
      <c r="J13" s="161">
        <f t="shared" si="0"/>
        <v>5</v>
      </c>
      <c r="K13" s="153"/>
    </row>
    <row r="14" spans="1:12" s="210" customFormat="1" ht="12.6" customHeight="1" thickBot="1" x14ac:dyDescent="0.25">
      <c r="A14" s="754"/>
      <c r="B14" s="162"/>
      <c r="C14" s="163" t="s">
        <v>179</v>
      </c>
      <c r="D14" s="164">
        <f t="shared" ref="D14:J14" si="1">SUM(D8:D13)</f>
        <v>22</v>
      </c>
      <c r="E14" s="165">
        <f t="shared" si="1"/>
        <v>18</v>
      </c>
      <c r="F14" s="166">
        <f t="shared" si="1"/>
        <v>14</v>
      </c>
      <c r="G14" s="167">
        <f t="shared" si="1"/>
        <v>4</v>
      </c>
      <c r="H14" s="168">
        <f t="shared" si="1"/>
        <v>0</v>
      </c>
      <c r="I14" s="169">
        <f t="shared" si="1"/>
        <v>23</v>
      </c>
      <c r="J14" s="164">
        <f t="shared" si="1"/>
        <v>41</v>
      </c>
      <c r="K14" s="170"/>
    </row>
    <row r="15" spans="1:12" ht="12.6" customHeight="1" x14ac:dyDescent="0.2">
      <c r="A15" s="773">
        <v>2</v>
      </c>
      <c r="B15" s="146" t="s">
        <v>180</v>
      </c>
      <c r="C15" s="147" t="s">
        <v>181</v>
      </c>
      <c r="D15" s="155">
        <v>4</v>
      </c>
      <c r="E15" s="156">
        <v>4</v>
      </c>
      <c r="F15" s="157">
        <v>2</v>
      </c>
      <c r="G15" s="157">
        <v>2</v>
      </c>
      <c r="H15" s="158">
        <v>0</v>
      </c>
      <c r="I15" s="171">
        <v>3</v>
      </c>
      <c r="J15" s="172">
        <f>E15+I15</f>
        <v>7</v>
      </c>
      <c r="K15" s="173" t="s">
        <v>182</v>
      </c>
    </row>
    <row r="16" spans="1:12" ht="12.6" customHeight="1" x14ac:dyDescent="0.2">
      <c r="A16" s="753"/>
      <c r="B16" s="146" t="s">
        <v>183</v>
      </c>
      <c r="C16" s="147" t="s">
        <v>184</v>
      </c>
      <c r="D16" s="155">
        <v>4</v>
      </c>
      <c r="E16" s="156">
        <v>4</v>
      </c>
      <c r="F16" s="157">
        <v>4</v>
      </c>
      <c r="G16" s="157">
        <v>0</v>
      </c>
      <c r="H16" s="158">
        <v>0</v>
      </c>
      <c r="I16" s="171">
        <v>3</v>
      </c>
      <c r="J16" s="172">
        <f t="shared" ref="J16:J20" si="2">E16+I16</f>
        <v>7</v>
      </c>
      <c r="K16" s="147" t="s">
        <v>185</v>
      </c>
    </row>
    <row r="17" spans="1:11" ht="12.6" customHeight="1" x14ac:dyDescent="0.2">
      <c r="A17" s="753"/>
      <c r="B17" s="146" t="s">
        <v>186</v>
      </c>
      <c r="C17" s="147" t="s">
        <v>187</v>
      </c>
      <c r="D17" s="155">
        <v>4</v>
      </c>
      <c r="E17" s="156">
        <v>4</v>
      </c>
      <c r="F17" s="157">
        <v>2</v>
      </c>
      <c r="G17" s="157">
        <v>2</v>
      </c>
      <c r="H17" s="158">
        <v>0</v>
      </c>
      <c r="I17" s="171">
        <v>4</v>
      </c>
      <c r="J17" s="172">
        <f t="shared" si="2"/>
        <v>8</v>
      </c>
      <c r="K17" s="147" t="s">
        <v>188</v>
      </c>
    </row>
    <row r="18" spans="1:11" ht="12.6" customHeight="1" x14ac:dyDescent="0.2">
      <c r="A18" s="753"/>
      <c r="B18" s="146" t="s">
        <v>189</v>
      </c>
      <c r="C18" s="51" t="s">
        <v>190</v>
      </c>
      <c r="D18" s="155">
        <v>3</v>
      </c>
      <c r="E18" s="156">
        <v>2</v>
      </c>
      <c r="F18" s="157">
        <v>2</v>
      </c>
      <c r="G18" s="157">
        <v>0</v>
      </c>
      <c r="H18" s="158">
        <v>0</v>
      </c>
      <c r="I18" s="171">
        <v>2</v>
      </c>
      <c r="J18" s="172">
        <f t="shared" si="2"/>
        <v>4</v>
      </c>
      <c r="K18" s="147"/>
    </row>
    <row r="19" spans="1:11" ht="12.6" customHeight="1" x14ac:dyDescent="0.2">
      <c r="A19" s="753"/>
      <c r="B19" s="146" t="s">
        <v>191</v>
      </c>
      <c r="C19" s="51" t="s">
        <v>192</v>
      </c>
      <c r="D19" s="155">
        <v>4</v>
      </c>
      <c r="E19" s="156">
        <v>4</v>
      </c>
      <c r="F19" s="157">
        <v>2</v>
      </c>
      <c r="G19" s="157">
        <v>2</v>
      </c>
      <c r="H19" s="158">
        <v>0</v>
      </c>
      <c r="I19" s="171">
        <v>4</v>
      </c>
      <c r="J19" s="172">
        <f t="shared" si="2"/>
        <v>8</v>
      </c>
      <c r="K19" s="147" t="s">
        <v>193</v>
      </c>
    </row>
    <row r="20" spans="1:11" ht="12.6" customHeight="1" thickBot="1" x14ac:dyDescent="0.25">
      <c r="A20" s="753"/>
      <c r="B20" s="174"/>
      <c r="C20" s="51" t="s">
        <v>111</v>
      </c>
      <c r="D20" s="155">
        <v>3</v>
      </c>
      <c r="E20" s="156">
        <v>2</v>
      </c>
      <c r="F20" s="157">
        <v>2</v>
      </c>
      <c r="G20" s="157">
        <v>0</v>
      </c>
      <c r="H20" s="158">
        <v>0</v>
      </c>
      <c r="I20" s="171">
        <v>4</v>
      </c>
      <c r="J20" s="172">
        <f t="shared" si="2"/>
        <v>6</v>
      </c>
      <c r="K20" s="175"/>
    </row>
    <row r="21" spans="1:11" s="210" customFormat="1" ht="12.6" customHeight="1" thickBot="1" x14ac:dyDescent="0.25">
      <c r="A21" s="754"/>
      <c r="B21" s="162"/>
      <c r="C21" s="176" t="s">
        <v>179</v>
      </c>
      <c r="D21" s="164">
        <f t="shared" ref="D21:J21" si="3">SUM(D15:D20)</f>
        <v>22</v>
      </c>
      <c r="E21" s="165">
        <f t="shared" si="3"/>
        <v>20</v>
      </c>
      <c r="F21" s="166">
        <f t="shared" si="3"/>
        <v>14</v>
      </c>
      <c r="G21" s="166">
        <f t="shared" si="3"/>
        <v>6</v>
      </c>
      <c r="H21" s="177">
        <f t="shared" si="3"/>
        <v>0</v>
      </c>
      <c r="I21" s="169">
        <f t="shared" si="3"/>
        <v>20</v>
      </c>
      <c r="J21" s="178">
        <f t="shared" si="3"/>
        <v>40</v>
      </c>
      <c r="K21" s="179"/>
    </row>
    <row r="22" spans="1:11" ht="12.6" customHeight="1" x14ac:dyDescent="0.2">
      <c r="A22" s="773">
        <v>3</v>
      </c>
      <c r="B22" s="146" t="s">
        <v>84</v>
      </c>
      <c r="C22" s="14" t="s">
        <v>194</v>
      </c>
      <c r="D22" s="155">
        <v>4</v>
      </c>
      <c r="E22" s="156">
        <v>4</v>
      </c>
      <c r="F22" s="157">
        <v>2</v>
      </c>
      <c r="G22" s="157">
        <v>0</v>
      </c>
      <c r="H22" s="158">
        <v>2</v>
      </c>
      <c r="I22" s="171">
        <v>4</v>
      </c>
      <c r="J22" s="180">
        <f>E22+I22</f>
        <v>8</v>
      </c>
      <c r="K22" s="181" t="s">
        <v>195</v>
      </c>
    </row>
    <row r="23" spans="1:11" ht="12.6" customHeight="1" x14ac:dyDescent="0.2">
      <c r="A23" s="753"/>
      <c r="B23" s="146" t="s">
        <v>196</v>
      </c>
      <c r="C23" s="51" t="s">
        <v>197</v>
      </c>
      <c r="D23" s="155">
        <v>3</v>
      </c>
      <c r="E23" s="156">
        <v>4</v>
      </c>
      <c r="F23" s="157">
        <v>4</v>
      </c>
      <c r="G23" s="157">
        <v>0</v>
      </c>
      <c r="H23" s="158">
        <v>0</v>
      </c>
      <c r="I23" s="171">
        <v>3</v>
      </c>
      <c r="J23" s="180">
        <f t="shared" ref="J23:J27" si="4">E23+I23</f>
        <v>7</v>
      </c>
      <c r="K23" s="182" t="s">
        <v>195</v>
      </c>
    </row>
    <row r="24" spans="1:11" ht="12.6" customHeight="1" x14ac:dyDescent="0.2">
      <c r="A24" s="753"/>
      <c r="B24" s="146" t="s">
        <v>198</v>
      </c>
      <c r="C24" s="51" t="s">
        <v>199</v>
      </c>
      <c r="D24" s="155">
        <v>4</v>
      </c>
      <c r="E24" s="156">
        <v>4</v>
      </c>
      <c r="F24" s="157">
        <v>2</v>
      </c>
      <c r="G24" s="157">
        <v>2</v>
      </c>
      <c r="H24" s="158">
        <v>0</v>
      </c>
      <c r="I24" s="171">
        <v>4</v>
      </c>
      <c r="J24" s="180">
        <f t="shared" si="4"/>
        <v>8</v>
      </c>
      <c r="K24" s="182" t="s">
        <v>200</v>
      </c>
    </row>
    <row r="25" spans="1:11" ht="12.6" customHeight="1" x14ac:dyDescent="0.2">
      <c r="A25" s="753"/>
      <c r="B25" s="146" t="s">
        <v>201</v>
      </c>
      <c r="C25" s="51" t="s">
        <v>24</v>
      </c>
      <c r="D25" s="155">
        <v>4</v>
      </c>
      <c r="E25" s="156">
        <v>4</v>
      </c>
      <c r="F25" s="157">
        <v>2</v>
      </c>
      <c r="G25" s="157">
        <v>2</v>
      </c>
      <c r="H25" s="158">
        <v>0</v>
      </c>
      <c r="I25" s="171">
        <v>4</v>
      </c>
      <c r="J25" s="180">
        <f t="shared" si="4"/>
        <v>8</v>
      </c>
      <c r="K25" s="182" t="s">
        <v>182</v>
      </c>
    </row>
    <row r="26" spans="1:11" ht="12.6" customHeight="1" x14ac:dyDescent="0.2">
      <c r="A26" s="753"/>
      <c r="B26" s="146" t="s">
        <v>202</v>
      </c>
      <c r="C26" s="51" t="s">
        <v>32</v>
      </c>
      <c r="D26" s="155">
        <v>3</v>
      </c>
      <c r="E26" s="156">
        <v>4</v>
      </c>
      <c r="F26" s="157">
        <v>4</v>
      </c>
      <c r="G26" s="157">
        <v>0</v>
      </c>
      <c r="H26" s="158">
        <v>0</v>
      </c>
      <c r="I26" s="171">
        <v>3</v>
      </c>
      <c r="J26" s="180">
        <f t="shared" si="4"/>
        <v>7</v>
      </c>
      <c r="K26" s="182" t="s">
        <v>193</v>
      </c>
    </row>
    <row r="27" spans="1:11" ht="12.6" customHeight="1" thickBot="1" x14ac:dyDescent="0.25">
      <c r="A27" s="753"/>
      <c r="B27" s="174"/>
      <c r="C27" s="51" t="s">
        <v>112</v>
      </c>
      <c r="D27" s="155">
        <v>3</v>
      </c>
      <c r="E27" s="156">
        <v>2</v>
      </c>
      <c r="F27" s="157">
        <v>2</v>
      </c>
      <c r="G27" s="157">
        <v>0</v>
      </c>
      <c r="H27" s="158">
        <v>0</v>
      </c>
      <c r="I27" s="171">
        <v>4</v>
      </c>
      <c r="J27" s="180">
        <f t="shared" si="4"/>
        <v>6</v>
      </c>
      <c r="K27" s="183"/>
    </row>
    <row r="28" spans="1:11" s="210" customFormat="1" ht="12.6" customHeight="1" thickBot="1" x14ac:dyDescent="0.25">
      <c r="A28" s="754"/>
      <c r="B28" s="162"/>
      <c r="C28" s="163" t="s">
        <v>179</v>
      </c>
      <c r="D28" s="164">
        <f t="shared" ref="D28:J28" si="5">SUM(D22:D27)</f>
        <v>21</v>
      </c>
      <c r="E28" s="165">
        <f t="shared" si="5"/>
        <v>22</v>
      </c>
      <c r="F28" s="166">
        <f t="shared" si="5"/>
        <v>16</v>
      </c>
      <c r="G28" s="166">
        <f t="shared" si="5"/>
        <v>4</v>
      </c>
      <c r="H28" s="177">
        <f t="shared" si="5"/>
        <v>2</v>
      </c>
      <c r="I28" s="169">
        <f t="shared" si="5"/>
        <v>22</v>
      </c>
      <c r="J28" s="178">
        <f t="shared" si="5"/>
        <v>44</v>
      </c>
      <c r="K28" s="184"/>
    </row>
    <row r="29" spans="1:11" ht="12.6" customHeight="1" x14ac:dyDescent="0.2">
      <c r="A29" s="773">
        <v>4</v>
      </c>
      <c r="B29" s="146" t="s">
        <v>203</v>
      </c>
      <c r="C29" s="147" t="s">
        <v>204</v>
      </c>
      <c r="D29" s="155">
        <v>4</v>
      </c>
      <c r="E29" s="156">
        <v>4</v>
      </c>
      <c r="F29" s="157">
        <v>4</v>
      </c>
      <c r="G29" s="157">
        <v>0</v>
      </c>
      <c r="H29" s="158">
        <v>0</v>
      </c>
      <c r="I29" s="171">
        <v>4</v>
      </c>
      <c r="J29" s="180">
        <f>E29+I29</f>
        <v>8</v>
      </c>
      <c r="K29" s="81" t="s">
        <v>205</v>
      </c>
    </row>
    <row r="30" spans="1:11" ht="12.6" customHeight="1" x14ac:dyDescent="0.2">
      <c r="A30" s="753"/>
      <c r="B30" s="146" t="s">
        <v>206</v>
      </c>
      <c r="C30" s="147" t="s">
        <v>207</v>
      </c>
      <c r="D30" s="155">
        <v>3</v>
      </c>
      <c r="E30" s="156">
        <v>4</v>
      </c>
      <c r="F30" s="157">
        <v>2</v>
      </c>
      <c r="G30" s="157">
        <v>0</v>
      </c>
      <c r="H30" s="158">
        <v>2</v>
      </c>
      <c r="I30" s="171">
        <v>2</v>
      </c>
      <c r="J30" s="180">
        <f t="shared" ref="J30:J33" si="6">E30+I30</f>
        <v>6</v>
      </c>
      <c r="K30" s="182" t="s">
        <v>208</v>
      </c>
    </row>
    <row r="31" spans="1:11" ht="11.4" x14ac:dyDescent="0.2">
      <c r="A31" s="753"/>
      <c r="B31" s="146" t="s">
        <v>88</v>
      </c>
      <c r="C31" s="147" t="s">
        <v>37</v>
      </c>
      <c r="D31" s="155">
        <v>4</v>
      </c>
      <c r="E31" s="156">
        <v>4</v>
      </c>
      <c r="F31" s="157">
        <v>4</v>
      </c>
      <c r="G31" s="157">
        <v>0</v>
      </c>
      <c r="H31" s="158">
        <v>0</v>
      </c>
      <c r="I31" s="171">
        <v>4</v>
      </c>
      <c r="J31" s="180">
        <f t="shared" si="6"/>
        <v>8</v>
      </c>
      <c r="K31" s="182" t="s">
        <v>209</v>
      </c>
    </row>
    <row r="32" spans="1:11" ht="11.4" x14ac:dyDescent="0.2">
      <c r="A32" s="753"/>
      <c r="B32" s="185" t="s">
        <v>97</v>
      </c>
      <c r="C32" s="154" t="s">
        <v>122</v>
      </c>
      <c r="D32" s="155">
        <v>4</v>
      </c>
      <c r="E32" s="156">
        <v>4</v>
      </c>
      <c r="F32" s="157">
        <v>2</v>
      </c>
      <c r="G32" s="157">
        <v>2</v>
      </c>
      <c r="H32" s="158">
        <v>0</v>
      </c>
      <c r="I32" s="171">
        <v>4</v>
      </c>
      <c r="J32" s="180">
        <f t="shared" si="6"/>
        <v>8</v>
      </c>
      <c r="K32" s="182" t="s">
        <v>195</v>
      </c>
    </row>
    <row r="33" spans="1:33" ht="12" thickBot="1" x14ac:dyDescent="0.25">
      <c r="A33" s="753"/>
      <c r="B33" s="146" t="s">
        <v>91</v>
      </c>
      <c r="C33" s="175" t="s">
        <v>39</v>
      </c>
      <c r="D33" s="161">
        <v>4</v>
      </c>
      <c r="E33" s="186">
        <v>4</v>
      </c>
      <c r="F33" s="187">
        <v>2</v>
      </c>
      <c r="G33" s="187">
        <v>2</v>
      </c>
      <c r="H33" s="188">
        <v>0</v>
      </c>
      <c r="I33" s="189">
        <v>5</v>
      </c>
      <c r="J33" s="190">
        <f t="shared" si="6"/>
        <v>9</v>
      </c>
      <c r="K33" s="183" t="s">
        <v>210</v>
      </c>
    </row>
    <row r="34" spans="1:33" s="210" customFormat="1" ht="12.6" thickBot="1" x14ac:dyDescent="0.25">
      <c r="A34" s="754"/>
      <c r="B34" s="162"/>
      <c r="C34" s="191" t="s">
        <v>179</v>
      </c>
      <c r="D34" s="192">
        <f t="shared" ref="D34:J34" si="7">SUM(D29:D33)</f>
        <v>19</v>
      </c>
      <c r="E34" s="193">
        <f t="shared" si="7"/>
        <v>20</v>
      </c>
      <c r="F34" s="194">
        <f t="shared" si="7"/>
        <v>14</v>
      </c>
      <c r="G34" s="194">
        <f t="shared" si="7"/>
        <v>4</v>
      </c>
      <c r="H34" s="195">
        <f t="shared" si="7"/>
        <v>2</v>
      </c>
      <c r="I34" s="196">
        <f t="shared" si="7"/>
        <v>19</v>
      </c>
      <c r="J34" s="197">
        <f t="shared" si="7"/>
        <v>39</v>
      </c>
      <c r="K34" s="198"/>
    </row>
    <row r="35" spans="1:33" ht="11.4" x14ac:dyDescent="0.2">
      <c r="A35" s="773">
        <v>5</v>
      </c>
      <c r="B35" s="146" t="s">
        <v>92</v>
      </c>
      <c r="C35" s="173" t="s">
        <v>8</v>
      </c>
      <c r="D35" s="155">
        <v>4</v>
      </c>
      <c r="E35" s="156">
        <v>4</v>
      </c>
      <c r="F35" s="157">
        <v>2</v>
      </c>
      <c r="G35" s="157">
        <v>2</v>
      </c>
      <c r="H35" s="158">
        <v>0</v>
      </c>
      <c r="I35" s="171">
        <v>4</v>
      </c>
      <c r="J35" s="180">
        <f>E35+I35</f>
        <v>8</v>
      </c>
      <c r="K35" s="173" t="s">
        <v>211</v>
      </c>
    </row>
    <row r="36" spans="1:33" ht="11.4" x14ac:dyDescent="0.2">
      <c r="A36" s="753"/>
      <c r="B36" s="146" t="s">
        <v>93</v>
      </c>
      <c r="C36" s="154" t="s">
        <v>40</v>
      </c>
      <c r="D36" s="155">
        <v>5</v>
      </c>
      <c r="E36" s="156">
        <v>6</v>
      </c>
      <c r="F36" s="157">
        <v>4</v>
      </c>
      <c r="G36" s="157">
        <v>2</v>
      </c>
      <c r="H36" s="158">
        <v>0</v>
      </c>
      <c r="I36" s="171">
        <v>5</v>
      </c>
      <c r="J36" s="180">
        <f t="shared" ref="J36:J39" si="8">E36+I36</f>
        <v>11</v>
      </c>
      <c r="K36" s="182" t="s">
        <v>212</v>
      </c>
    </row>
    <row r="37" spans="1:33" ht="11.4" x14ac:dyDescent="0.2">
      <c r="A37" s="753"/>
      <c r="B37" s="146" t="s">
        <v>85</v>
      </c>
      <c r="C37" s="147" t="s">
        <v>123</v>
      </c>
      <c r="D37" s="155">
        <v>3</v>
      </c>
      <c r="E37" s="156">
        <v>4</v>
      </c>
      <c r="F37" s="157">
        <v>4</v>
      </c>
      <c r="G37" s="157">
        <v>0</v>
      </c>
      <c r="H37" s="158">
        <v>0</v>
      </c>
      <c r="I37" s="171">
        <v>3</v>
      </c>
      <c r="J37" s="180">
        <f t="shared" si="8"/>
        <v>7</v>
      </c>
      <c r="K37" s="160" t="s">
        <v>213</v>
      </c>
    </row>
    <row r="38" spans="1:33" ht="11.4" x14ac:dyDescent="0.2">
      <c r="A38" s="753"/>
      <c r="B38" s="146" t="s">
        <v>214</v>
      </c>
      <c r="C38" s="147" t="s">
        <v>215</v>
      </c>
      <c r="D38" s="155">
        <v>4</v>
      </c>
      <c r="E38" s="156">
        <v>4</v>
      </c>
      <c r="F38" s="157">
        <v>2</v>
      </c>
      <c r="G38" s="157">
        <v>2</v>
      </c>
      <c r="H38" s="158">
        <v>0</v>
      </c>
      <c r="I38" s="171">
        <v>4</v>
      </c>
      <c r="J38" s="180">
        <f t="shared" si="8"/>
        <v>8</v>
      </c>
      <c r="K38" s="182" t="s">
        <v>216</v>
      </c>
    </row>
    <row r="39" spans="1:33" ht="12" thickBot="1" x14ac:dyDescent="0.25">
      <c r="A39" s="753"/>
      <c r="B39" s="146" t="s">
        <v>217</v>
      </c>
      <c r="C39" s="147" t="s">
        <v>218</v>
      </c>
      <c r="D39" s="155">
        <v>3</v>
      </c>
      <c r="E39" s="156">
        <v>2</v>
      </c>
      <c r="F39" s="157">
        <v>2</v>
      </c>
      <c r="G39" s="157">
        <v>0</v>
      </c>
      <c r="H39" s="158">
        <v>0</v>
      </c>
      <c r="I39" s="171">
        <v>3</v>
      </c>
      <c r="J39" s="180">
        <f t="shared" si="8"/>
        <v>5</v>
      </c>
      <c r="K39" s="81" t="s">
        <v>219</v>
      </c>
    </row>
    <row r="40" spans="1:33" s="210" customFormat="1" ht="12.6" thickBot="1" x14ac:dyDescent="0.25">
      <c r="A40" s="754"/>
      <c r="B40" s="162"/>
      <c r="C40" s="163" t="s">
        <v>179</v>
      </c>
      <c r="D40" s="164">
        <f t="shared" ref="D40:J40" si="9">SUM(D35:D39)</f>
        <v>19</v>
      </c>
      <c r="E40" s="165">
        <f t="shared" si="9"/>
        <v>20</v>
      </c>
      <c r="F40" s="166">
        <f t="shared" si="9"/>
        <v>14</v>
      </c>
      <c r="G40" s="166">
        <f t="shared" si="9"/>
        <v>6</v>
      </c>
      <c r="H40" s="177">
        <f t="shared" si="9"/>
        <v>0</v>
      </c>
      <c r="I40" s="169">
        <f t="shared" si="9"/>
        <v>19</v>
      </c>
      <c r="J40" s="178">
        <f t="shared" si="9"/>
        <v>39</v>
      </c>
      <c r="K40" s="199"/>
    </row>
    <row r="41" spans="1:33" ht="11.4" x14ac:dyDescent="0.2">
      <c r="A41" s="773">
        <v>6</v>
      </c>
      <c r="B41" s="146" t="s">
        <v>220</v>
      </c>
      <c r="C41" s="173" t="s">
        <v>221</v>
      </c>
      <c r="D41" s="155">
        <v>4</v>
      </c>
      <c r="E41" s="156">
        <v>4</v>
      </c>
      <c r="F41" s="157">
        <v>2</v>
      </c>
      <c r="G41" s="157">
        <v>2</v>
      </c>
      <c r="H41" s="158">
        <v>0</v>
      </c>
      <c r="I41" s="171">
        <v>4</v>
      </c>
      <c r="J41" s="180">
        <f>E41+I41</f>
        <v>8</v>
      </c>
      <c r="K41" s="181" t="s">
        <v>222</v>
      </c>
      <c r="Z41" s="172"/>
      <c r="AA41" s="212"/>
      <c r="AB41" s="158"/>
      <c r="AC41" s="158"/>
      <c r="AD41" s="158"/>
      <c r="AE41" s="213"/>
      <c r="AF41" s="180">
        <v>9</v>
      </c>
      <c r="AG41" s="181" t="s">
        <v>269</v>
      </c>
    </row>
    <row r="42" spans="1:33" ht="12" x14ac:dyDescent="0.2">
      <c r="A42" s="753"/>
      <c r="B42" s="146" t="s">
        <v>223</v>
      </c>
      <c r="C42" s="147" t="s">
        <v>224</v>
      </c>
      <c r="D42" s="155">
        <v>3</v>
      </c>
      <c r="E42" s="156">
        <v>4</v>
      </c>
      <c r="F42" s="157">
        <v>0</v>
      </c>
      <c r="G42" s="157">
        <v>0</v>
      </c>
      <c r="H42" s="158">
        <v>4</v>
      </c>
      <c r="I42" s="171">
        <v>3</v>
      </c>
      <c r="J42" s="180">
        <f t="shared" ref="J42:J46" si="10">E42+I42</f>
        <v>7</v>
      </c>
      <c r="K42" s="182" t="s">
        <v>225</v>
      </c>
      <c r="M42" s="214"/>
    </row>
    <row r="43" spans="1:33" ht="12" x14ac:dyDescent="0.2">
      <c r="A43" s="753"/>
      <c r="B43" s="146" t="s">
        <v>105</v>
      </c>
      <c r="C43" s="147" t="s">
        <v>49</v>
      </c>
      <c r="D43" s="155">
        <v>4</v>
      </c>
      <c r="E43" s="156">
        <v>4</v>
      </c>
      <c r="F43" s="200">
        <v>2</v>
      </c>
      <c r="G43" s="157">
        <v>2</v>
      </c>
      <c r="H43" s="201">
        <v>0</v>
      </c>
      <c r="I43" s="171">
        <v>4</v>
      </c>
      <c r="J43" s="180">
        <f t="shared" si="10"/>
        <v>8</v>
      </c>
      <c r="K43" s="182" t="s">
        <v>226</v>
      </c>
      <c r="L43" s="214"/>
      <c r="O43" s="215"/>
    </row>
    <row r="44" spans="1:33" ht="12" x14ac:dyDescent="0.2">
      <c r="A44" s="753"/>
      <c r="B44" s="146" t="s">
        <v>227</v>
      </c>
      <c r="C44" s="147" t="s">
        <v>228</v>
      </c>
      <c r="D44" s="155">
        <v>3</v>
      </c>
      <c r="E44" s="156">
        <v>4</v>
      </c>
      <c r="F44" s="157">
        <v>4</v>
      </c>
      <c r="G44" s="157">
        <v>0</v>
      </c>
      <c r="H44" s="158">
        <v>0</v>
      </c>
      <c r="I44" s="171">
        <v>3</v>
      </c>
      <c r="J44" s="180">
        <f t="shared" si="10"/>
        <v>7</v>
      </c>
      <c r="K44" s="182"/>
      <c r="M44" s="214"/>
    </row>
    <row r="45" spans="1:33" ht="12" x14ac:dyDescent="0.2">
      <c r="A45" s="753"/>
      <c r="B45" s="146" t="s">
        <v>99</v>
      </c>
      <c r="C45" s="147" t="s">
        <v>229</v>
      </c>
      <c r="D45" s="155">
        <v>4</v>
      </c>
      <c r="E45" s="156">
        <v>4</v>
      </c>
      <c r="F45" s="157">
        <v>2</v>
      </c>
      <c r="G45" s="157">
        <v>0</v>
      </c>
      <c r="H45" s="158">
        <v>2</v>
      </c>
      <c r="I45" s="171">
        <v>4</v>
      </c>
      <c r="J45" s="180">
        <f t="shared" si="10"/>
        <v>8</v>
      </c>
      <c r="K45" s="182" t="s">
        <v>225</v>
      </c>
      <c r="M45" s="214"/>
    </row>
    <row r="46" spans="1:33" ht="12.6" thickBot="1" x14ac:dyDescent="0.25">
      <c r="A46" s="753"/>
      <c r="B46" s="146" t="s">
        <v>95</v>
      </c>
      <c r="C46" s="147" t="s">
        <v>42</v>
      </c>
      <c r="D46" s="155">
        <v>4</v>
      </c>
      <c r="E46" s="156">
        <v>4</v>
      </c>
      <c r="F46" s="157">
        <v>2</v>
      </c>
      <c r="G46" s="157">
        <v>2</v>
      </c>
      <c r="H46" s="158">
        <v>0</v>
      </c>
      <c r="I46" s="171">
        <v>4</v>
      </c>
      <c r="J46" s="180">
        <f t="shared" si="10"/>
        <v>8</v>
      </c>
      <c r="K46" s="182" t="s">
        <v>230</v>
      </c>
      <c r="M46" s="214"/>
      <c r="O46" s="215"/>
    </row>
    <row r="47" spans="1:33" s="210" customFormat="1" ht="12.6" thickBot="1" x14ac:dyDescent="0.25">
      <c r="A47" s="754"/>
      <c r="B47" s="162"/>
      <c r="C47" s="163" t="s">
        <v>179</v>
      </c>
      <c r="D47" s="164">
        <f t="shared" ref="D47:J47" si="11">SUM(D41:D46)</f>
        <v>22</v>
      </c>
      <c r="E47" s="165">
        <f t="shared" si="11"/>
        <v>24</v>
      </c>
      <c r="F47" s="166">
        <f t="shared" si="11"/>
        <v>12</v>
      </c>
      <c r="G47" s="166">
        <f t="shared" si="11"/>
        <v>6</v>
      </c>
      <c r="H47" s="177">
        <f t="shared" si="11"/>
        <v>6</v>
      </c>
      <c r="I47" s="169">
        <f t="shared" si="11"/>
        <v>22</v>
      </c>
      <c r="J47" s="178">
        <f t="shared" si="11"/>
        <v>46</v>
      </c>
      <c r="K47" s="184"/>
      <c r="M47" s="214"/>
    </row>
    <row r="48" spans="1:33" ht="12" x14ac:dyDescent="0.2">
      <c r="A48" s="773">
        <v>7</v>
      </c>
      <c r="B48" s="146" t="s">
        <v>231</v>
      </c>
      <c r="C48" s="147" t="s">
        <v>232</v>
      </c>
      <c r="D48" s="155">
        <v>5</v>
      </c>
      <c r="E48" s="156">
        <v>4</v>
      </c>
      <c r="F48" s="157">
        <v>2</v>
      </c>
      <c r="G48" s="157">
        <v>2</v>
      </c>
      <c r="H48" s="158">
        <v>0</v>
      </c>
      <c r="I48" s="171">
        <v>4</v>
      </c>
      <c r="J48" s="180">
        <f>E48+I48</f>
        <v>8</v>
      </c>
      <c r="K48" s="202" t="s">
        <v>233</v>
      </c>
      <c r="L48" s="214"/>
    </row>
    <row r="49" spans="1:15" ht="12" x14ac:dyDescent="0.2">
      <c r="A49" s="753"/>
      <c r="B49" s="146" t="s">
        <v>234</v>
      </c>
      <c r="C49" s="147" t="s">
        <v>235</v>
      </c>
      <c r="D49" s="155">
        <v>4</v>
      </c>
      <c r="E49" s="156">
        <v>2</v>
      </c>
      <c r="F49" s="157">
        <v>0</v>
      </c>
      <c r="G49" s="157">
        <v>0</v>
      </c>
      <c r="H49" s="158">
        <v>2</v>
      </c>
      <c r="I49" s="171">
        <v>4</v>
      </c>
      <c r="J49" s="180">
        <f t="shared" ref="J49:J52" si="12">E49+I49</f>
        <v>6</v>
      </c>
      <c r="K49" s="182" t="s">
        <v>236</v>
      </c>
      <c r="M49" s="214"/>
    </row>
    <row r="50" spans="1:15" ht="12" x14ac:dyDescent="0.2">
      <c r="A50" s="753"/>
      <c r="B50" s="146" t="s">
        <v>237</v>
      </c>
      <c r="C50" s="154" t="s">
        <v>109</v>
      </c>
      <c r="D50" s="155">
        <v>5</v>
      </c>
      <c r="E50" s="156">
        <v>4</v>
      </c>
      <c r="F50" s="157">
        <v>4</v>
      </c>
      <c r="G50" s="157">
        <v>0</v>
      </c>
      <c r="H50" s="158">
        <v>0</v>
      </c>
      <c r="I50" s="171">
        <v>5</v>
      </c>
      <c r="J50" s="180">
        <f t="shared" si="12"/>
        <v>9</v>
      </c>
      <c r="K50" s="182" t="s">
        <v>238</v>
      </c>
      <c r="L50" s="216"/>
      <c r="M50" s="214"/>
    </row>
    <row r="51" spans="1:15" ht="12" x14ac:dyDescent="0.2">
      <c r="A51" s="753"/>
      <c r="B51" s="146" t="s">
        <v>104</v>
      </c>
      <c r="C51" s="154" t="s">
        <v>239</v>
      </c>
      <c r="D51" s="155">
        <v>4</v>
      </c>
      <c r="E51" s="156">
        <v>4</v>
      </c>
      <c r="F51" s="157">
        <v>2</v>
      </c>
      <c r="G51" s="157">
        <v>2</v>
      </c>
      <c r="H51" s="158">
        <v>0</v>
      </c>
      <c r="I51" s="171">
        <v>4</v>
      </c>
      <c r="J51" s="180">
        <f t="shared" si="12"/>
        <v>8</v>
      </c>
      <c r="K51" s="182" t="s">
        <v>240</v>
      </c>
      <c r="L51" s="217"/>
      <c r="M51" s="214"/>
    </row>
    <row r="52" spans="1:15" ht="12.6" thickBot="1" x14ac:dyDescent="0.25">
      <c r="A52" s="753"/>
      <c r="B52" s="146" t="s">
        <v>241</v>
      </c>
      <c r="C52" s="147" t="s">
        <v>47</v>
      </c>
      <c r="D52" s="155">
        <v>4</v>
      </c>
      <c r="E52" s="156">
        <v>4</v>
      </c>
      <c r="F52" s="157">
        <v>2</v>
      </c>
      <c r="G52" s="157">
        <v>2</v>
      </c>
      <c r="H52" s="158">
        <v>0</v>
      </c>
      <c r="I52" s="171">
        <v>4</v>
      </c>
      <c r="J52" s="180">
        <f t="shared" si="12"/>
        <v>8</v>
      </c>
      <c r="K52" s="182" t="s">
        <v>216</v>
      </c>
      <c r="L52" s="217"/>
      <c r="M52" s="214"/>
    </row>
    <row r="53" spans="1:15" s="210" customFormat="1" ht="12.6" thickBot="1" x14ac:dyDescent="0.25">
      <c r="A53" s="754"/>
      <c r="B53" s="162"/>
      <c r="C53" s="163" t="s">
        <v>179</v>
      </c>
      <c r="D53" s="164">
        <f t="shared" ref="D53:J53" si="13">SUM(D48:D52)</f>
        <v>22</v>
      </c>
      <c r="E53" s="165">
        <f t="shared" si="13"/>
        <v>18</v>
      </c>
      <c r="F53" s="166">
        <f t="shared" si="13"/>
        <v>10</v>
      </c>
      <c r="G53" s="166">
        <f t="shared" si="13"/>
        <v>6</v>
      </c>
      <c r="H53" s="177">
        <f t="shared" si="13"/>
        <v>2</v>
      </c>
      <c r="I53" s="169">
        <f t="shared" si="13"/>
        <v>21</v>
      </c>
      <c r="J53" s="178">
        <f t="shared" si="13"/>
        <v>39</v>
      </c>
      <c r="K53" s="199"/>
      <c r="L53" s="217"/>
      <c r="M53" s="214"/>
    </row>
    <row r="54" spans="1:15" ht="12" x14ac:dyDescent="0.2">
      <c r="A54" s="773">
        <v>8</v>
      </c>
      <c r="B54" s="146" t="s">
        <v>106</v>
      </c>
      <c r="C54" s="147" t="s">
        <v>9</v>
      </c>
      <c r="D54" s="155">
        <v>4</v>
      </c>
      <c r="E54" s="156">
        <v>4</v>
      </c>
      <c r="F54" s="157">
        <v>4</v>
      </c>
      <c r="G54" s="157">
        <v>0</v>
      </c>
      <c r="H54" s="158">
        <v>0</v>
      </c>
      <c r="I54" s="171">
        <v>4</v>
      </c>
      <c r="J54" s="180">
        <f>E54+I54</f>
        <v>8</v>
      </c>
      <c r="K54" s="179" t="s">
        <v>242</v>
      </c>
      <c r="L54" s="214"/>
      <c r="O54" s="215"/>
    </row>
    <row r="55" spans="1:15" ht="12" x14ac:dyDescent="0.2">
      <c r="A55" s="753"/>
      <c r="B55" s="146" t="s">
        <v>243</v>
      </c>
      <c r="C55" s="147" t="s">
        <v>244</v>
      </c>
      <c r="D55" s="155">
        <v>6</v>
      </c>
      <c r="E55" s="156">
        <v>4</v>
      </c>
      <c r="F55" s="157">
        <v>2</v>
      </c>
      <c r="G55" s="157">
        <v>2</v>
      </c>
      <c r="H55" s="158">
        <v>0</v>
      </c>
      <c r="I55" s="171">
        <v>6</v>
      </c>
      <c r="J55" s="180">
        <f t="shared" ref="J55:J57" si="14">E55+I55</f>
        <v>10</v>
      </c>
      <c r="K55" s="182" t="s">
        <v>245</v>
      </c>
      <c r="M55" s="214"/>
    </row>
    <row r="56" spans="1:15" ht="12" x14ac:dyDescent="0.2">
      <c r="A56" s="753"/>
      <c r="B56" s="146" t="s">
        <v>63</v>
      </c>
      <c r="C56" s="147" t="s">
        <v>10</v>
      </c>
      <c r="D56" s="155">
        <v>4</v>
      </c>
      <c r="E56" s="156">
        <v>4</v>
      </c>
      <c r="F56" s="157">
        <v>2</v>
      </c>
      <c r="G56" s="157">
        <v>2</v>
      </c>
      <c r="H56" s="158">
        <v>0</v>
      </c>
      <c r="I56" s="171">
        <v>4</v>
      </c>
      <c r="J56" s="180">
        <f t="shared" si="14"/>
        <v>8</v>
      </c>
      <c r="K56" s="182" t="s">
        <v>246</v>
      </c>
      <c r="L56" s="218"/>
      <c r="M56" s="214"/>
    </row>
    <row r="57" spans="1:15" ht="12.6" thickBot="1" x14ac:dyDescent="0.25">
      <c r="A57" s="753"/>
      <c r="B57" s="146" t="s">
        <v>247</v>
      </c>
      <c r="C57" s="147" t="s">
        <v>248</v>
      </c>
      <c r="D57" s="155">
        <v>6</v>
      </c>
      <c r="E57" s="156">
        <v>4</v>
      </c>
      <c r="F57" s="157">
        <v>2</v>
      </c>
      <c r="G57" s="157">
        <v>2</v>
      </c>
      <c r="H57" s="158">
        <v>0</v>
      </c>
      <c r="I57" s="171">
        <v>8</v>
      </c>
      <c r="J57" s="180">
        <f t="shared" si="14"/>
        <v>12</v>
      </c>
      <c r="K57" s="182" t="s">
        <v>249</v>
      </c>
      <c r="L57" s="214"/>
      <c r="M57" s="214"/>
    </row>
    <row r="58" spans="1:15" s="210" customFormat="1" ht="12.6" thickBot="1" x14ac:dyDescent="0.25">
      <c r="A58" s="754"/>
      <c r="B58" s="162"/>
      <c r="C58" s="163" t="s">
        <v>179</v>
      </c>
      <c r="D58" s="164">
        <f t="shared" ref="D58:J58" si="15">SUM(D54:D57)</f>
        <v>20</v>
      </c>
      <c r="E58" s="165">
        <f t="shared" si="15"/>
        <v>16</v>
      </c>
      <c r="F58" s="166">
        <f t="shared" si="15"/>
        <v>10</v>
      </c>
      <c r="G58" s="166">
        <f t="shared" si="15"/>
        <v>6</v>
      </c>
      <c r="H58" s="177">
        <f t="shared" si="15"/>
        <v>0</v>
      </c>
      <c r="I58" s="169">
        <f t="shared" si="15"/>
        <v>22</v>
      </c>
      <c r="J58" s="178">
        <f t="shared" si="15"/>
        <v>38</v>
      </c>
      <c r="K58" s="199"/>
      <c r="L58" s="218"/>
      <c r="M58" s="214"/>
    </row>
    <row r="59" spans="1:15" ht="12" x14ac:dyDescent="0.2">
      <c r="A59" s="753">
        <v>9</v>
      </c>
      <c r="B59" s="146" t="s">
        <v>250</v>
      </c>
      <c r="C59" s="147" t="s">
        <v>251</v>
      </c>
      <c r="D59" s="155">
        <v>3</v>
      </c>
      <c r="E59" s="156">
        <v>4</v>
      </c>
      <c r="F59" s="157">
        <v>4</v>
      </c>
      <c r="G59" s="157">
        <v>0</v>
      </c>
      <c r="H59" s="158">
        <v>0</v>
      </c>
      <c r="I59" s="171">
        <v>3</v>
      </c>
      <c r="J59" s="180">
        <f>E59+I59</f>
        <v>7</v>
      </c>
      <c r="K59" s="181" t="s">
        <v>252</v>
      </c>
      <c r="L59" s="218"/>
      <c r="M59" s="214"/>
    </row>
    <row r="60" spans="1:15" ht="12" x14ac:dyDescent="0.2">
      <c r="A60" s="753"/>
      <c r="B60" s="146" t="s">
        <v>108</v>
      </c>
      <c r="C60" s="147" t="s">
        <v>51</v>
      </c>
      <c r="D60" s="155">
        <v>5</v>
      </c>
      <c r="E60" s="156">
        <v>4</v>
      </c>
      <c r="F60" s="157">
        <v>4</v>
      </c>
      <c r="G60" s="157">
        <v>0</v>
      </c>
      <c r="H60" s="158">
        <v>0</v>
      </c>
      <c r="I60" s="171">
        <v>5</v>
      </c>
      <c r="J60" s="180">
        <f t="shared" ref="J60:J62" si="16">E60+I60</f>
        <v>9</v>
      </c>
      <c r="K60" s="182" t="s">
        <v>253</v>
      </c>
      <c r="L60" s="218"/>
      <c r="M60" s="214"/>
    </row>
    <row r="61" spans="1:15" ht="12" x14ac:dyDescent="0.2">
      <c r="A61" s="753"/>
      <c r="B61" s="146" t="s">
        <v>254</v>
      </c>
      <c r="C61" s="147" t="s">
        <v>255</v>
      </c>
      <c r="D61" s="155">
        <v>9</v>
      </c>
      <c r="E61" s="156">
        <v>2</v>
      </c>
      <c r="F61" s="157">
        <v>2</v>
      </c>
      <c r="G61" s="157">
        <v>0</v>
      </c>
      <c r="H61" s="158">
        <v>0</v>
      </c>
      <c r="I61" s="171">
        <v>15</v>
      </c>
      <c r="J61" s="180">
        <f t="shared" si="16"/>
        <v>17</v>
      </c>
      <c r="K61" s="182" t="s">
        <v>245</v>
      </c>
      <c r="L61" s="214"/>
      <c r="M61" s="214"/>
    </row>
    <row r="62" spans="1:15" ht="12.6" thickBot="1" x14ac:dyDescent="0.25">
      <c r="A62" s="753"/>
      <c r="B62" s="146" t="s">
        <v>256</v>
      </c>
      <c r="C62" s="147" t="s">
        <v>257</v>
      </c>
      <c r="D62" s="155">
        <v>4</v>
      </c>
      <c r="E62" s="156">
        <v>4</v>
      </c>
      <c r="F62" s="157">
        <v>2</v>
      </c>
      <c r="G62" s="157">
        <v>2</v>
      </c>
      <c r="H62" s="158">
        <v>0</v>
      </c>
      <c r="I62" s="171">
        <v>5</v>
      </c>
      <c r="J62" s="180">
        <f t="shared" si="16"/>
        <v>9</v>
      </c>
      <c r="K62" s="182" t="s">
        <v>258</v>
      </c>
      <c r="L62" s="219"/>
      <c r="M62" s="214"/>
    </row>
    <row r="63" spans="1:15" s="210" customFormat="1" ht="12.6" thickBot="1" x14ac:dyDescent="0.25">
      <c r="A63" s="754"/>
      <c r="B63" s="162"/>
      <c r="C63" s="163" t="s">
        <v>179</v>
      </c>
      <c r="D63" s="164">
        <f t="shared" ref="D63:J63" si="17">SUM(D59:D62)</f>
        <v>21</v>
      </c>
      <c r="E63" s="165">
        <f t="shared" si="17"/>
        <v>14</v>
      </c>
      <c r="F63" s="166">
        <f t="shared" si="17"/>
        <v>12</v>
      </c>
      <c r="G63" s="166">
        <f t="shared" si="17"/>
        <v>2</v>
      </c>
      <c r="H63" s="177">
        <f t="shared" si="17"/>
        <v>0</v>
      </c>
      <c r="I63" s="169">
        <f t="shared" si="17"/>
        <v>28</v>
      </c>
      <c r="J63" s="203">
        <f t="shared" si="17"/>
        <v>42</v>
      </c>
      <c r="K63" s="184"/>
      <c r="M63" s="214"/>
    </row>
    <row r="64" spans="1:15" ht="12" x14ac:dyDescent="0.2">
      <c r="A64" s="755">
        <v>10</v>
      </c>
      <c r="B64" s="229" t="s">
        <v>259</v>
      </c>
      <c r="C64" s="230" t="s">
        <v>260</v>
      </c>
      <c r="D64" s="231">
        <v>8</v>
      </c>
      <c r="E64" s="232">
        <v>4</v>
      </c>
      <c r="F64" s="233">
        <v>4</v>
      </c>
      <c r="G64" s="233">
        <v>0</v>
      </c>
      <c r="H64" s="234">
        <v>0</v>
      </c>
      <c r="I64" s="235">
        <v>11</v>
      </c>
      <c r="J64" s="231">
        <f>E64+I64</f>
        <v>15</v>
      </c>
      <c r="K64" s="236" t="s">
        <v>261</v>
      </c>
      <c r="L64" s="220"/>
      <c r="M64" s="214"/>
    </row>
    <row r="65" spans="1:12" ht="11.4" x14ac:dyDescent="0.2">
      <c r="A65" s="756"/>
      <c r="B65" s="229" t="s">
        <v>262</v>
      </c>
      <c r="C65" s="237" t="s">
        <v>263</v>
      </c>
      <c r="D65" s="238">
        <v>6</v>
      </c>
      <c r="E65" s="239">
        <v>4</v>
      </c>
      <c r="F65" s="240">
        <v>4</v>
      </c>
      <c r="G65" s="240">
        <v>0</v>
      </c>
      <c r="H65" s="241">
        <v>0</v>
      </c>
      <c r="I65" s="235">
        <v>8</v>
      </c>
      <c r="J65" s="238">
        <f t="shared" ref="J65:J66" si="18">E65+I65</f>
        <v>12</v>
      </c>
      <c r="K65" s="242" t="s">
        <v>253</v>
      </c>
      <c r="L65" s="220"/>
    </row>
    <row r="66" spans="1:12" ht="12" thickBot="1" x14ac:dyDescent="0.25">
      <c r="A66" s="756"/>
      <c r="B66" s="229" t="s">
        <v>264</v>
      </c>
      <c r="C66" s="237" t="s">
        <v>265</v>
      </c>
      <c r="D66" s="238">
        <v>6</v>
      </c>
      <c r="E66" s="239">
        <v>4</v>
      </c>
      <c r="F66" s="240">
        <v>2</v>
      </c>
      <c r="G66" s="240">
        <v>2</v>
      </c>
      <c r="H66" s="241">
        <v>0</v>
      </c>
      <c r="I66" s="235">
        <v>8</v>
      </c>
      <c r="J66" s="243">
        <f t="shared" si="18"/>
        <v>12</v>
      </c>
      <c r="K66" s="242" t="s">
        <v>266</v>
      </c>
      <c r="L66" s="220"/>
    </row>
    <row r="67" spans="1:12" s="210" customFormat="1" ht="12.6" thickBot="1" x14ac:dyDescent="0.25">
      <c r="A67" s="757"/>
      <c r="B67" s="244"/>
      <c r="C67" s="245" t="s">
        <v>179</v>
      </c>
      <c r="D67" s="246">
        <f t="shared" ref="D67:J67" si="19">SUM(D64:D66)</f>
        <v>20</v>
      </c>
      <c r="E67" s="247">
        <f t="shared" si="19"/>
        <v>12</v>
      </c>
      <c r="F67" s="248">
        <f t="shared" si="19"/>
        <v>10</v>
      </c>
      <c r="G67" s="248">
        <f t="shared" si="19"/>
        <v>2</v>
      </c>
      <c r="H67" s="249">
        <f t="shared" si="19"/>
        <v>0</v>
      </c>
      <c r="I67" s="250">
        <f t="shared" si="19"/>
        <v>27</v>
      </c>
      <c r="J67" s="251">
        <f t="shared" si="19"/>
        <v>39</v>
      </c>
      <c r="K67" s="252"/>
    </row>
    <row r="68" spans="1:12" ht="12.6" thickBot="1" x14ac:dyDescent="0.25">
      <c r="C68" s="163" t="s">
        <v>168</v>
      </c>
      <c r="D68" s="164">
        <f t="shared" ref="D68:J68" si="20">SUM(D67,D63,D58,D53,D47,D40,D34,D28,D21,D14)</f>
        <v>208</v>
      </c>
      <c r="E68" s="206">
        <f t="shared" si="20"/>
        <v>184</v>
      </c>
      <c r="F68" s="204">
        <f t="shared" si="20"/>
        <v>126</v>
      </c>
      <c r="G68" s="204">
        <f t="shared" si="20"/>
        <v>46</v>
      </c>
      <c r="H68" s="177">
        <f t="shared" si="20"/>
        <v>12</v>
      </c>
      <c r="I68" s="205">
        <f t="shared" si="20"/>
        <v>223</v>
      </c>
      <c r="J68" s="178">
        <f t="shared" si="20"/>
        <v>407</v>
      </c>
      <c r="K68" s="207"/>
    </row>
    <row r="69" spans="1:12" ht="12" x14ac:dyDescent="0.2">
      <c r="C69" s="221"/>
      <c r="D69" s="222"/>
      <c r="E69" s="223"/>
      <c r="F69" s="224"/>
      <c r="G69" s="224"/>
      <c r="H69" s="224"/>
      <c r="I69" s="225"/>
      <c r="J69" s="222"/>
    </row>
    <row r="70" spans="1:12" ht="42.75" customHeight="1" x14ac:dyDescent="0.2">
      <c r="A70" s="758" t="s">
        <v>270</v>
      </c>
      <c r="B70" s="758"/>
      <c r="C70" s="759"/>
      <c r="D70" s="760"/>
      <c r="E70" s="760"/>
      <c r="F70" s="760"/>
      <c r="G70" s="760"/>
      <c r="H70" s="760"/>
      <c r="I70" s="760"/>
      <c r="J70" s="760"/>
      <c r="K70" s="760"/>
    </row>
    <row r="71" spans="1:12" x14ac:dyDescent="0.2">
      <c r="A71" s="226" t="s">
        <v>271</v>
      </c>
      <c r="B71" s="226"/>
      <c r="D71" s="208"/>
      <c r="E71" s="208"/>
      <c r="F71" s="208"/>
      <c r="G71" s="208"/>
      <c r="H71" s="208"/>
      <c r="I71" s="208"/>
      <c r="J71" s="208"/>
    </row>
    <row r="72" spans="1:12" ht="24" customHeight="1" x14ac:dyDescent="0.2">
      <c r="A72" s="761" t="s">
        <v>272</v>
      </c>
      <c r="B72" s="761"/>
      <c r="C72" s="761"/>
      <c r="D72" s="761"/>
      <c r="E72" s="761"/>
      <c r="F72" s="761"/>
      <c r="G72" s="761"/>
      <c r="H72" s="761"/>
      <c r="I72" s="761"/>
      <c r="J72" s="761"/>
      <c r="K72" s="761"/>
    </row>
    <row r="73" spans="1:12" ht="22.5" customHeight="1" x14ac:dyDescent="0.2">
      <c r="A73" s="761" t="s">
        <v>273</v>
      </c>
      <c r="B73" s="761"/>
      <c r="C73" s="761"/>
      <c r="D73" s="761"/>
      <c r="E73" s="761"/>
      <c r="F73" s="761"/>
      <c r="G73" s="761"/>
      <c r="H73" s="761"/>
      <c r="I73" s="761"/>
      <c r="J73" s="761"/>
      <c r="K73" s="761"/>
    </row>
    <row r="74" spans="1:12" ht="18.75" customHeight="1" x14ac:dyDescent="0.2">
      <c r="A74" s="761" t="s">
        <v>274</v>
      </c>
      <c r="B74" s="761"/>
      <c r="C74" s="761"/>
      <c r="D74" s="761"/>
      <c r="E74" s="761"/>
      <c r="F74" s="761"/>
      <c r="G74" s="761"/>
      <c r="H74" s="761"/>
      <c r="I74" s="761"/>
      <c r="J74" s="761"/>
      <c r="K74" s="761"/>
    </row>
    <row r="75" spans="1:12" ht="15" customHeight="1" x14ac:dyDescent="0.2">
      <c r="A75" s="780" t="s">
        <v>275</v>
      </c>
      <c r="B75" s="780"/>
      <c r="C75" s="780"/>
      <c r="D75" s="780"/>
      <c r="E75" s="780"/>
      <c r="F75" s="780"/>
      <c r="G75" s="780"/>
      <c r="H75" s="780"/>
      <c r="I75" s="780"/>
      <c r="J75" s="780"/>
      <c r="K75" s="780"/>
    </row>
    <row r="76" spans="1:12" ht="11.25" customHeight="1" x14ac:dyDescent="0.2">
      <c r="A76" s="781" t="s">
        <v>276</v>
      </c>
      <c r="B76" s="781"/>
      <c r="C76" s="781"/>
      <c r="D76" s="781"/>
      <c r="E76" s="781"/>
      <c r="F76" s="781"/>
      <c r="G76" s="781"/>
      <c r="H76" s="781"/>
      <c r="I76" s="781"/>
      <c r="J76" s="781"/>
      <c r="K76" s="781"/>
    </row>
    <row r="77" spans="1:12" ht="19.5" customHeight="1" x14ac:dyDescent="0.2"/>
    <row r="78" spans="1:12" ht="56.25" customHeight="1" x14ac:dyDescent="0.2">
      <c r="A78" s="782"/>
      <c r="B78" s="782"/>
      <c r="C78" s="782"/>
      <c r="D78" s="782"/>
      <c r="E78" s="782"/>
      <c r="F78" s="782"/>
      <c r="G78" s="782"/>
      <c r="H78" s="782"/>
      <c r="I78" s="778"/>
      <c r="J78" s="778"/>
    </row>
    <row r="79" spans="1:12" ht="14.4" x14ac:dyDescent="0.2">
      <c r="A79" s="227"/>
      <c r="B79" s="227"/>
      <c r="C79" s="227"/>
      <c r="D79" s="227"/>
      <c r="E79" s="227"/>
      <c r="F79" s="227"/>
      <c r="G79" s="227"/>
      <c r="H79" s="227"/>
      <c r="I79" s="778"/>
      <c r="J79" s="778"/>
    </row>
    <row r="80" spans="1:12" ht="23.25" customHeight="1" x14ac:dyDescent="0.2">
      <c r="I80" s="778"/>
      <c r="J80" s="778"/>
    </row>
    <row r="81" spans="1:10" ht="14.4" x14ac:dyDescent="0.2">
      <c r="A81" s="227"/>
      <c r="B81" s="227"/>
      <c r="C81" s="227"/>
      <c r="D81" s="227"/>
      <c r="E81" s="227"/>
      <c r="F81" s="227"/>
      <c r="G81" s="227"/>
      <c r="H81" s="227"/>
      <c r="I81" s="778"/>
      <c r="J81" s="778"/>
    </row>
    <row r="82" spans="1:10" ht="12" x14ac:dyDescent="0.2">
      <c r="A82" s="779"/>
      <c r="B82" s="779"/>
      <c r="C82" s="779"/>
      <c r="D82" s="779"/>
      <c r="E82" s="779"/>
      <c r="F82" s="779"/>
      <c r="G82" s="779"/>
      <c r="H82" s="779"/>
      <c r="I82" s="779"/>
      <c r="J82" s="779"/>
    </row>
    <row r="83" spans="1:10" ht="22.5" customHeight="1" x14ac:dyDescent="0.2">
      <c r="J83" s="228"/>
    </row>
    <row r="84" spans="1:10" ht="33.75" customHeight="1" x14ac:dyDescent="0.2">
      <c r="J84" s="228"/>
    </row>
    <row r="85" spans="1:10" ht="11.25" customHeight="1" x14ac:dyDescent="0.2">
      <c r="J85" s="778"/>
    </row>
    <row r="86" spans="1:10" ht="11.25" customHeight="1" x14ac:dyDescent="0.2">
      <c r="J86" s="778"/>
    </row>
    <row r="87" spans="1:10" ht="22.5" customHeight="1" x14ac:dyDescent="0.2">
      <c r="J87" s="778"/>
    </row>
  </sheetData>
  <mergeCells count="37">
    <mergeCell ref="A73:K73"/>
    <mergeCell ref="I81:J81"/>
    <mergeCell ref="A82:J82"/>
    <mergeCell ref="J85:J87"/>
    <mergeCell ref="A75:K75"/>
    <mergeCell ref="A76:K76"/>
    <mergeCell ref="A78:H78"/>
    <mergeCell ref="I78:J78"/>
    <mergeCell ref="I79:J79"/>
    <mergeCell ref="I80:J80"/>
    <mergeCell ref="A74:K74"/>
    <mergeCell ref="I6:I7"/>
    <mergeCell ref="J6:J7"/>
    <mergeCell ref="K6:K7"/>
    <mergeCell ref="A8:A14"/>
    <mergeCell ref="A15:A21"/>
    <mergeCell ref="A54:A58"/>
    <mergeCell ref="A29:A34"/>
    <mergeCell ref="A35:A40"/>
    <mergeCell ref="A41:A47"/>
    <mergeCell ref="A48:A53"/>
    <mergeCell ref="A59:A63"/>
    <mergeCell ref="A64:A67"/>
    <mergeCell ref="A70:K70"/>
    <mergeCell ref="A72:K72"/>
    <mergeCell ref="A2:K2"/>
    <mergeCell ref="A3:K3"/>
    <mergeCell ref="A4:K4"/>
    <mergeCell ref="A6:A7"/>
    <mergeCell ref="B6:B7"/>
    <mergeCell ref="C6:C7"/>
    <mergeCell ref="D6:D7"/>
    <mergeCell ref="E6:E7"/>
    <mergeCell ref="F6:F7"/>
    <mergeCell ref="G6:G7"/>
    <mergeCell ref="H6:H7"/>
    <mergeCell ref="A22:A28"/>
  </mergeCells>
  <pageMargins left="0.7" right="0.7" top="0.75" bottom="0.75" header="0.3" footer="0.3"/>
  <drawing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1"/>
  <sheetViews>
    <sheetView showGridLines="0" topLeftCell="A35" zoomScale="109" zoomScaleNormal="90" workbookViewId="0">
      <selection activeCell="C57" sqref="C57"/>
    </sheetView>
  </sheetViews>
  <sheetFormatPr baseColWidth="10" defaultRowHeight="14.4" x14ac:dyDescent="0.3"/>
  <cols>
    <col min="1" max="1" width="9.88671875" customWidth="1"/>
    <col min="2" max="2" width="12.5546875" customWidth="1"/>
    <col min="3" max="3" width="58" customWidth="1"/>
    <col min="4" max="9" width="5.6640625" customWidth="1"/>
    <col min="10" max="10" width="58.6640625" style="18" customWidth="1"/>
  </cols>
  <sheetData>
    <row r="1" spans="1:10" x14ac:dyDescent="0.3">
      <c r="A1" s="744" t="s">
        <v>17</v>
      </c>
      <c r="B1" s="744"/>
      <c r="C1" s="744"/>
      <c r="D1" s="744"/>
      <c r="E1" s="744"/>
      <c r="F1" s="744"/>
      <c r="G1" s="744"/>
      <c r="H1" s="744"/>
      <c r="I1" s="744"/>
      <c r="J1" s="744"/>
    </row>
    <row r="2" spans="1:10" x14ac:dyDescent="0.3">
      <c r="A2" s="744" t="s">
        <v>18</v>
      </c>
      <c r="B2" s="744"/>
      <c r="C2" s="744"/>
      <c r="D2" s="744"/>
      <c r="E2" s="744"/>
      <c r="F2" s="744"/>
      <c r="G2" s="744"/>
      <c r="H2" s="744"/>
      <c r="I2" s="744"/>
      <c r="J2" s="744"/>
    </row>
    <row r="3" spans="1:10" x14ac:dyDescent="0.3">
      <c r="A3" s="744" t="s">
        <v>137</v>
      </c>
      <c r="B3" s="744"/>
      <c r="C3" s="744"/>
      <c r="D3" s="744"/>
      <c r="E3" s="744"/>
      <c r="F3" s="744"/>
      <c r="G3" s="744"/>
      <c r="H3" s="744"/>
      <c r="I3" s="744"/>
      <c r="J3" s="744"/>
    </row>
    <row r="4" spans="1:10" ht="15" thickBot="1" x14ac:dyDescent="0.35">
      <c r="A4" s="1"/>
      <c r="B4" s="1"/>
      <c r="C4" s="2"/>
      <c r="D4" s="1"/>
      <c r="E4" s="1"/>
      <c r="F4" s="1"/>
      <c r="G4" s="1"/>
      <c r="H4" s="1"/>
      <c r="I4" s="1"/>
      <c r="J4" s="17"/>
    </row>
    <row r="5" spans="1:10" ht="24.6" thickBot="1" x14ac:dyDescent="0.35">
      <c r="A5" s="3" t="s">
        <v>0</v>
      </c>
      <c r="B5" s="30" t="s">
        <v>61</v>
      </c>
      <c r="C5" s="19" t="s">
        <v>1</v>
      </c>
      <c r="D5" s="29" t="s">
        <v>2</v>
      </c>
      <c r="E5" s="4" t="s">
        <v>3</v>
      </c>
      <c r="F5" s="39" t="s">
        <v>4</v>
      </c>
      <c r="G5" s="4" t="s">
        <v>5</v>
      </c>
      <c r="H5" s="42" t="s">
        <v>6</v>
      </c>
      <c r="I5" s="5" t="s">
        <v>13</v>
      </c>
      <c r="J5" s="29" t="s">
        <v>7</v>
      </c>
    </row>
    <row r="6" spans="1:10" x14ac:dyDescent="0.3">
      <c r="A6" s="792">
        <v>1</v>
      </c>
      <c r="B6" s="31" t="s">
        <v>65</v>
      </c>
      <c r="C6" s="6" t="s">
        <v>60</v>
      </c>
      <c r="D6" s="7">
        <f t="shared" ref="D6:D11" si="0">+F6+G6/2+H6/2+I6/2</f>
        <v>2</v>
      </c>
      <c r="E6" s="8">
        <f t="shared" ref="E6:E11" si="1">F6+G6+H6</f>
        <v>2</v>
      </c>
      <c r="F6" s="40">
        <v>2</v>
      </c>
      <c r="G6" s="28">
        <v>0</v>
      </c>
      <c r="H6" s="9">
        <v>0</v>
      </c>
      <c r="I6" s="44">
        <v>0</v>
      </c>
      <c r="J6" s="46"/>
    </row>
    <row r="7" spans="1:10" x14ac:dyDescent="0.3">
      <c r="A7" s="792"/>
      <c r="B7" s="31" t="s">
        <v>66</v>
      </c>
      <c r="C7" s="32" t="s">
        <v>19</v>
      </c>
      <c r="D7" s="33">
        <f t="shared" si="0"/>
        <v>5</v>
      </c>
      <c r="E7" s="10">
        <f t="shared" si="1"/>
        <v>6</v>
      </c>
      <c r="F7" s="24">
        <v>4</v>
      </c>
      <c r="G7" s="31">
        <v>2</v>
      </c>
      <c r="H7" s="11">
        <v>0</v>
      </c>
      <c r="I7" s="45">
        <v>0</v>
      </c>
      <c r="J7" s="47"/>
    </row>
    <row r="8" spans="1:10" x14ac:dyDescent="0.3">
      <c r="A8" s="792"/>
      <c r="B8" s="31" t="s">
        <v>67</v>
      </c>
      <c r="C8" s="6" t="s">
        <v>20</v>
      </c>
      <c r="D8" s="33">
        <f t="shared" si="0"/>
        <v>4</v>
      </c>
      <c r="E8" s="10">
        <f t="shared" si="1"/>
        <v>4</v>
      </c>
      <c r="F8" s="24">
        <v>4</v>
      </c>
      <c r="G8" s="31">
        <v>0</v>
      </c>
      <c r="H8" s="11">
        <v>0</v>
      </c>
      <c r="I8" s="45">
        <v>0</v>
      </c>
      <c r="J8" s="47"/>
    </row>
    <row r="9" spans="1:10" x14ac:dyDescent="0.3">
      <c r="A9" s="792"/>
      <c r="B9" s="31" t="s">
        <v>68</v>
      </c>
      <c r="C9" s="6" t="s">
        <v>121</v>
      </c>
      <c r="D9" s="33">
        <f t="shared" si="0"/>
        <v>2</v>
      </c>
      <c r="E9" s="10">
        <f t="shared" si="1"/>
        <v>2</v>
      </c>
      <c r="F9" s="24">
        <v>2</v>
      </c>
      <c r="G9" s="31">
        <v>0</v>
      </c>
      <c r="H9" s="11">
        <v>0</v>
      </c>
      <c r="I9" s="45">
        <v>0</v>
      </c>
      <c r="J9" s="47"/>
    </row>
    <row r="10" spans="1:10" x14ac:dyDescent="0.3">
      <c r="A10" s="792"/>
      <c r="B10" s="31" t="s">
        <v>69</v>
      </c>
      <c r="C10" s="6" t="s">
        <v>21</v>
      </c>
      <c r="D10" s="33">
        <f t="shared" si="0"/>
        <v>4</v>
      </c>
      <c r="E10" s="10">
        <f t="shared" si="1"/>
        <v>4</v>
      </c>
      <c r="F10" s="24">
        <v>4</v>
      </c>
      <c r="G10" s="31">
        <v>0</v>
      </c>
      <c r="H10" s="11">
        <v>0</v>
      </c>
      <c r="I10" s="45">
        <v>0</v>
      </c>
      <c r="J10" s="47"/>
    </row>
    <row r="11" spans="1:10" ht="15" thickBot="1" x14ac:dyDescent="0.35">
      <c r="A11" s="792"/>
      <c r="B11" s="31" t="s">
        <v>70</v>
      </c>
      <c r="C11" s="6" t="s">
        <v>22</v>
      </c>
      <c r="D11" s="33">
        <f t="shared" si="0"/>
        <v>5</v>
      </c>
      <c r="E11" s="10">
        <f t="shared" si="1"/>
        <v>6</v>
      </c>
      <c r="F11" s="24">
        <v>4</v>
      </c>
      <c r="G11" s="31">
        <v>2</v>
      </c>
      <c r="H11" s="11">
        <v>0</v>
      </c>
      <c r="I11" s="45">
        <v>0</v>
      </c>
      <c r="J11" s="48"/>
    </row>
    <row r="12" spans="1:10" ht="15" thickBot="1" x14ac:dyDescent="0.35">
      <c r="A12" s="793"/>
      <c r="B12" s="23"/>
      <c r="C12" s="12" t="s">
        <v>23</v>
      </c>
      <c r="D12" s="13">
        <f t="shared" ref="D12:I12" si="2">SUM(D6:D11)</f>
        <v>22</v>
      </c>
      <c r="E12" s="13">
        <f t="shared" si="2"/>
        <v>24</v>
      </c>
      <c r="F12" s="41">
        <f t="shared" si="2"/>
        <v>20</v>
      </c>
      <c r="G12" s="13">
        <f t="shared" si="2"/>
        <v>4</v>
      </c>
      <c r="H12" s="43">
        <f t="shared" si="2"/>
        <v>0</v>
      </c>
      <c r="I12" s="13">
        <f t="shared" si="2"/>
        <v>0</v>
      </c>
      <c r="J12" s="49"/>
    </row>
    <row r="13" spans="1:10" x14ac:dyDescent="0.3">
      <c r="A13" s="794">
        <f>+A6+1</f>
        <v>2</v>
      </c>
      <c r="B13" s="31" t="s">
        <v>71</v>
      </c>
      <c r="C13" s="6" t="s">
        <v>129</v>
      </c>
      <c r="D13" s="7">
        <v>5</v>
      </c>
      <c r="E13" s="8">
        <v>6</v>
      </c>
      <c r="F13" s="40">
        <v>4</v>
      </c>
      <c r="G13" s="28">
        <v>2</v>
      </c>
      <c r="H13" s="9">
        <v>0</v>
      </c>
      <c r="I13" s="44">
        <v>0</v>
      </c>
      <c r="J13" s="14" t="s">
        <v>19</v>
      </c>
    </row>
    <row r="14" spans="1:10" x14ac:dyDescent="0.3">
      <c r="A14" s="792"/>
      <c r="B14" s="31" t="s">
        <v>72</v>
      </c>
      <c r="C14" s="6" t="s">
        <v>24</v>
      </c>
      <c r="D14" s="33">
        <f t="shared" ref="D14:D17" si="3">+F14+G14/2+H14/2+I14/2</f>
        <v>3</v>
      </c>
      <c r="E14" s="10">
        <f t="shared" ref="E14:E17" si="4">F14+G14+H14</f>
        <v>4</v>
      </c>
      <c r="F14" s="24">
        <v>2</v>
      </c>
      <c r="G14" s="31">
        <v>2</v>
      </c>
      <c r="H14" s="11">
        <v>0</v>
      </c>
      <c r="I14" s="45">
        <v>0</v>
      </c>
      <c r="J14" s="50"/>
    </row>
    <row r="15" spans="1:10" x14ac:dyDescent="0.3">
      <c r="A15" s="792"/>
      <c r="B15" s="31" t="s">
        <v>73</v>
      </c>
      <c r="C15" s="6" t="s">
        <v>25</v>
      </c>
      <c r="D15" s="33">
        <f t="shared" si="3"/>
        <v>3</v>
      </c>
      <c r="E15" s="10">
        <f t="shared" si="4"/>
        <v>4</v>
      </c>
      <c r="F15" s="24">
        <v>2</v>
      </c>
      <c r="G15" s="31">
        <v>2</v>
      </c>
      <c r="H15" s="11">
        <v>0</v>
      </c>
      <c r="I15" s="45">
        <v>0</v>
      </c>
      <c r="J15" s="51" t="s">
        <v>19</v>
      </c>
    </row>
    <row r="16" spans="1:10" x14ac:dyDescent="0.3">
      <c r="A16" s="792"/>
      <c r="B16" s="31" t="s">
        <v>74</v>
      </c>
      <c r="C16" s="6" t="s">
        <v>26</v>
      </c>
      <c r="D16" s="33">
        <f t="shared" si="3"/>
        <v>3</v>
      </c>
      <c r="E16" s="10">
        <f t="shared" si="4"/>
        <v>4</v>
      </c>
      <c r="F16" s="24">
        <v>2</v>
      </c>
      <c r="G16" s="31">
        <v>2</v>
      </c>
      <c r="H16" s="11">
        <v>0</v>
      </c>
      <c r="I16" s="45">
        <v>0</v>
      </c>
      <c r="J16" s="47" t="s">
        <v>20</v>
      </c>
    </row>
    <row r="17" spans="1:10" x14ac:dyDescent="0.3">
      <c r="A17" s="792"/>
      <c r="B17" s="31" t="s">
        <v>75</v>
      </c>
      <c r="C17" s="6" t="s">
        <v>27</v>
      </c>
      <c r="D17" s="33">
        <f t="shared" si="3"/>
        <v>2</v>
      </c>
      <c r="E17" s="10">
        <f t="shared" si="4"/>
        <v>2</v>
      </c>
      <c r="F17" s="24">
        <v>2</v>
      </c>
      <c r="G17" s="31">
        <v>0</v>
      </c>
      <c r="H17" s="11">
        <v>0</v>
      </c>
      <c r="I17" s="45">
        <v>0</v>
      </c>
      <c r="J17" s="47"/>
    </row>
    <row r="18" spans="1:10" x14ac:dyDescent="0.3">
      <c r="A18" s="792"/>
      <c r="B18" s="31" t="s">
        <v>76</v>
      </c>
      <c r="C18" s="6" t="s">
        <v>44</v>
      </c>
      <c r="D18" s="33">
        <v>1</v>
      </c>
      <c r="E18" s="10">
        <v>1</v>
      </c>
      <c r="F18" s="24">
        <v>1</v>
      </c>
      <c r="G18" s="31">
        <v>0</v>
      </c>
      <c r="H18" s="11">
        <v>0</v>
      </c>
      <c r="I18" s="45">
        <v>0</v>
      </c>
      <c r="J18" s="52"/>
    </row>
    <row r="19" spans="1:10" ht="15" thickBot="1" x14ac:dyDescent="0.35">
      <c r="A19" s="792"/>
      <c r="B19" s="31" t="s">
        <v>77</v>
      </c>
      <c r="C19" s="6" t="s">
        <v>28</v>
      </c>
      <c r="D19" s="33">
        <v>5</v>
      </c>
      <c r="E19" s="10">
        <v>6</v>
      </c>
      <c r="F19" s="24">
        <v>4</v>
      </c>
      <c r="G19" s="31">
        <v>2</v>
      </c>
      <c r="H19" s="11">
        <v>0</v>
      </c>
      <c r="I19" s="45">
        <v>0</v>
      </c>
      <c r="J19" s="48" t="s">
        <v>22</v>
      </c>
    </row>
    <row r="20" spans="1:10" ht="15" thickBot="1" x14ac:dyDescent="0.35">
      <c r="A20" s="793"/>
      <c r="B20" s="23"/>
      <c r="C20" s="12" t="str">
        <f>+C12</f>
        <v>TOTAL CICLO</v>
      </c>
      <c r="D20" s="13">
        <f t="shared" ref="D20:I20" si="5">SUM(D13:D19)</f>
        <v>22</v>
      </c>
      <c r="E20" s="13">
        <f t="shared" si="5"/>
        <v>27</v>
      </c>
      <c r="F20" s="41">
        <f t="shared" si="5"/>
        <v>17</v>
      </c>
      <c r="G20" s="13">
        <f t="shared" si="5"/>
        <v>10</v>
      </c>
      <c r="H20" s="43">
        <f t="shared" si="5"/>
        <v>0</v>
      </c>
      <c r="I20" s="13">
        <f t="shared" si="5"/>
        <v>0</v>
      </c>
      <c r="J20" s="49"/>
    </row>
    <row r="21" spans="1:10" x14ac:dyDescent="0.3">
      <c r="A21" s="789">
        <f>+A13+1</f>
        <v>3</v>
      </c>
      <c r="B21" s="253" t="s">
        <v>78</v>
      </c>
      <c r="C21" s="254" t="s">
        <v>29</v>
      </c>
      <c r="D21" s="255">
        <v>5</v>
      </c>
      <c r="E21" s="256">
        <v>6</v>
      </c>
      <c r="F21" s="257">
        <v>4</v>
      </c>
      <c r="G21" s="258">
        <v>2</v>
      </c>
      <c r="H21" s="259">
        <v>0</v>
      </c>
      <c r="I21" s="260">
        <v>0</v>
      </c>
      <c r="J21" s="261" t="s">
        <v>129</v>
      </c>
    </row>
    <row r="22" spans="1:10" x14ac:dyDescent="0.3">
      <c r="A22" s="790"/>
      <c r="B22" s="253" t="s">
        <v>79</v>
      </c>
      <c r="C22" s="262" t="s">
        <v>30</v>
      </c>
      <c r="D22" s="263">
        <f t="shared" ref="D22:D26" si="6">+F22+G22/2+H22/2+I22/2</f>
        <v>3</v>
      </c>
      <c r="E22" s="264">
        <f t="shared" ref="E22:E26" si="7">F22+G22+H22</f>
        <v>4</v>
      </c>
      <c r="F22" s="265">
        <v>2</v>
      </c>
      <c r="G22" s="253">
        <v>2</v>
      </c>
      <c r="H22" s="266">
        <v>0</v>
      </c>
      <c r="I22" s="267">
        <v>0</v>
      </c>
      <c r="J22" s="268" t="s">
        <v>21</v>
      </c>
    </row>
    <row r="23" spans="1:10" x14ac:dyDescent="0.3">
      <c r="A23" s="790"/>
      <c r="B23" s="253" t="s">
        <v>80</v>
      </c>
      <c r="C23" s="254" t="s">
        <v>31</v>
      </c>
      <c r="D23" s="263">
        <f t="shared" si="6"/>
        <v>3</v>
      </c>
      <c r="E23" s="264">
        <f t="shared" si="7"/>
        <v>4</v>
      </c>
      <c r="F23" s="265">
        <v>2</v>
      </c>
      <c r="G23" s="253">
        <v>2</v>
      </c>
      <c r="H23" s="266">
        <v>0</v>
      </c>
      <c r="I23" s="267">
        <v>0</v>
      </c>
      <c r="J23" s="268"/>
    </row>
    <row r="24" spans="1:10" x14ac:dyDescent="0.3">
      <c r="A24" s="790"/>
      <c r="B24" s="253" t="s">
        <v>81</v>
      </c>
      <c r="C24" s="262" t="s">
        <v>133</v>
      </c>
      <c r="D24" s="263">
        <f t="shared" si="6"/>
        <v>4</v>
      </c>
      <c r="E24" s="264">
        <f t="shared" si="7"/>
        <v>4</v>
      </c>
      <c r="F24" s="265">
        <v>2</v>
      </c>
      <c r="G24" s="253">
        <v>2</v>
      </c>
      <c r="H24" s="266">
        <v>0</v>
      </c>
      <c r="I24" s="267">
        <v>2</v>
      </c>
      <c r="J24" s="269"/>
    </row>
    <row r="25" spans="1:10" x14ac:dyDescent="0.3">
      <c r="A25" s="790"/>
      <c r="B25" s="253" t="s">
        <v>82</v>
      </c>
      <c r="C25" s="262" t="s">
        <v>32</v>
      </c>
      <c r="D25" s="263">
        <f t="shared" si="6"/>
        <v>2</v>
      </c>
      <c r="E25" s="264">
        <f t="shared" si="7"/>
        <v>4</v>
      </c>
      <c r="F25" s="265">
        <v>0</v>
      </c>
      <c r="G25" s="253">
        <v>4</v>
      </c>
      <c r="H25" s="266">
        <v>0</v>
      </c>
      <c r="I25" s="267">
        <v>0</v>
      </c>
      <c r="J25" s="269"/>
    </row>
    <row r="26" spans="1:10" ht="15" thickBot="1" x14ac:dyDescent="0.35">
      <c r="A26" s="790"/>
      <c r="B26" s="253" t="s">
        <v>83</v>
      </c>
      <c r="C26" s="254" t="s">
        <v>33</v>
      </c>
      <c r="D26" s="263">
        <f t="shared" si="6"/>
        <v>5</v>
      </c>
      <c r="E26" s="264">
        <f t="shared" si="7"/>
        <v>6</v>
      </c>
      <c r="F26" s="265">
        <v>4</v>
      </c>
      <c r="G26" s="253">
        <v>2</v>
      </c>
      <c r="H26" s="266">
        <v>0</v>
      </c>
      <c r="I26" s="267">
        <v>0</v>
      </c>
      <c r="J26" s="270" t="s">
        <v>28</v>
      </c>
    </row>
    <row r="27" spans="1:10" ht="15" thickBot="1" x14ac:dyDescent="0.35">
      <c r="A27" s="791"/>
      <c r="B27" s="271"/>
      <c r="C27" s="272" t="str">
        <f>+C20</f>
        <v>TOTAL CICLO</v>
      </c>
      <c r="D27" s="273">
        <f t="shared" ref="D27:I27" si="8">SUM(D21:D26)</f>
        <v>22</v>
      </c>
      <c r="E27" s="273">
        <f t="shared" si="8"/>
        <v>28</v>
      </c>
      <c r="F27" s="274">
        <f t="shared" si="8"/>
        <v>14</v>
      </c>
      <c r="G27" s="273">
        <f t="shared" si="8"/>
        <v>14</v>
      </c>
      <c r="H27" s="275">
        <f t="shared" si="8"/>
        <v>0</v>
      </c>
      <c r="I27" s="273">
        <f t="shared" si="8"/>
        <v>2</v>
      </c>
      <c r="J27" s="276"/>
    </row>
    <row r="28" spans="1:10" x14ac:dyDescent="0.3">
      <c r="A28" s="789">
        <f>+A21+1</f>
        <v>4</v>
      </c>
      <c r="B28" s="253" t="s">
        <v>84</v>
      </c>
      <c r="C28" s="262" t="s">
        <v>34</v>
      </c>
      <c r="D28" s="255">
        <f t="shared" ref="D28:D34" si="9">+F28+G28/2+H28/2+I28/2</f>
        <v>4</v>
      </c>
      <c r="E28" s="256">
        <f t="shared" ref="E28:E34" si="10">F28+G28+H28</f>
        <v>4</v>
      </c>
      <c r="F28" s="257">
        <v>2</v>
      </c>
      <c r="G28" s="258">
        <v>0</v>
      </c>
      <c r="H28" s="259">
        <v>2</v>
      </c>
      <c r="I28" s="260">
        <v>2</v>
      </c>
      <c r="J28" s="261" t="s">
        <v>129</v>
      </c>
    </row>
    <row r="29" spans="1:10" x14ac:dyDescent="0.3">
      <c r="A29" s="790"/>
      <c r="B29" s="253" t="s">
        <v>85</v>
      </c>
      <c r="C29" s="262" t="s">
        <v>123</v>
      </c>
      <c r="D29" s="263">
        <f t="shared" si="9"/>
        <v>3</v>
      </c>
      <c r="E29" s="264">
        <f t="shared" si="10"/>
        <v>4</v>
      </c>
      <c r="F29" s="265">
        <v>2</v>
      </c>
      <c r="G29" s="253">
        <v>2</v>
      </c>
      <c r="H29" s="266">
        <v>0</v>
      </c>
      <c r="I29" s="267">
        <v>0</v>
      </c>
      <c r="J29" s="277" t="s">
        <v>130</v>
      </c>
    </row>
    <row r="30" spans="1:10" x14ac:dyDescent="0.3">
      <c r="A30" s="790"/>
      <c r="B30" s="253" t="s">
        <v>86</v>
      </c>
      <c r="C30" s="254" t="s">
        <v>35</v>
      </c>
      <c r="D30" s="263">
        <f t="shared" si="9"/>
        <v>3</v>
      </c>
      <c r="E30" s="264">
        <f t="shared" si="10"/>
        <v>4</v>
      </c>
      <c r="F30" s="265">
        <v>2</v>
      </c>
      <c r="G30" s="253">
        <v>2</v>
      </c>
      <c r="H30" s="266">
        <v>0</v>
      </c>
      <c r="I30" s="267">
        <v>0</v>
      </c>
      <c r="J30" s="268" t="s">
        <v>132</v>
      </c>
    </row>
    <row r="31" spans="1:10" s="56" customFormat="1" x14ac:dyDescent="0.3">
      <c r="A31" s="790"/>
      <c r="B31" s="253" t="s">
        <v>87</v>
      </c>
      <c r="C31" s="254" t="s">
        <v>36</v>
      </c>
      <c r="D31" s="263">
        <f t="shared" si="9"/>
        <v>5</v>
      </c>
      <c r="E31" s="264">
        <f t="shared" si="10"/>
        <v>6</v>
      </c>
      <c r="F31" s="265">
        <v>4</v>
      </c>
      <c r="G31" s="253">
        <v>2</v>
      </c>
      <c r="H31" s="266">
        <v>0</v>
      </c>
      <c r="I31" s="267">
        <v>0</v>
      </c>
      <c r="J31" s="268" t="s">
        <v>128</v>
      </c>
    </row>
    <row r="32" spans="1:10" x14ac:dyDescent="0.3">
      <c r="A32" s="790"/>
      <c r="B32" s="253" t="s">
        <v>88</v>
      </c>
      <c r="C32" s="262" t="s">
        <v>37</v>
      </c>
      <c r="D32" s="263">
        <f t="shared" si="9"/>
        <v>4</v>
      </c>
      <c r="E32" s="264">
        <f t="shared" si="10"/>
        <v>4</v>
      </c>
      <c r="F32" s="265">
        <v>2</v>
      </c>
      <c r="G32" s="253">
        <v>2</v>
      </c>
      <c r="H32" s="266">
        <v>0</v>
      </c>
      <c r="I32" s="267">
        <v>2</v>
      </c>
      <c r="J32" s="268" t="s">
        <v>26</v>
      </c>
    </row>
    <row r="33" spans="1:10" x14ac:dyDescent="0.3">
      <c r="A33" s="790"/>
      <c r="B33" s="253" t="s">
        <v>89</v>
      </c>
      <c r="C33" s="254" t="s">
        <v>46</v>
      </c>
      <c r="D33" s="263">
        <v>1</v>
      </c>
      <c r="E33" s="264">
        <v>1</v>
      </c>
      <c r="F33" s="265">
        <v>1</v>
      </c>
      <c r="G33" s="253">
        <v>0</v>
      </c>
      <c r="H33" s="266">
        <v>0</v>
      </c>
      <c r="I33" s="267">
        <v>0</v>
      </c>
      <c r="J33" s="254" t="s">
        <v>44</v>
      </c>
    </row>
    <row r="34" spans="1:10" ht="15" thickBot="1" x14ac:dyDescent="0.35">
      <c r="A34" s="790"/>
      <c r="B34" s="253" t="s">
        <v>90</v>
      </c>
      <c r="C34" s="254" t="s">
        <v>38</v>
      </c>
      <c r="D34" s="263">
        <f t="shared" si="9"/>
        <v>2</v>
      </c>
      <c r="E34" s="264">
        <f t="shared" si="10"/>
        <v>2</v>
      </c>
      <c r="F34" s="265">
        <v>2</v>
      </c>
      <c r="G34" s="253">
        <v>0</v>
      </c>
      <c r="H34" s="266">
        <v>0</v>
      </c>
      <c r="I34" s="267">
        <v>0</v>
      </c>
      <c r="J34" s="270"/>
    </row>
    <row r="35" spans="1:10" ht="15" thickBot="1" x14ac:dyDescent="0.35">
      <c r="A35" s="791"/>
      <c r="B35" s="278"/>
      <c r="C35" s="272" t="str">
        <f>+C27</f>
        <v>TOTAL CICLO</v>
      </c>
      <c r="D35" s="273">
        <f t="shared" ref="D35:I35" si="11">SUM(D28:D34)</f>
        <v>22</v>
      </c>
      <c r="E35" s="273">
        <f t="shared" si="11"/>
        <v>25</v>
      </c>
      <c r="F35" s="274">
        <f t="shared" si="11"/>
        <v>15</v>
      </c>
      <c r="G35" s="273">
        <f t="shared" si="11"/>
        <v>8</v>
      </c>
      <c r="H35" s="275">
        <f t="shared" si="11"/>
        <v>2</v>
      </c>
      <c r="I35" s="273">
        <f t="shared" si="11"/>
        <v>4</v>
      </c>
      <c r="J35" s="276"/>
    </row>
    <row r="36" spans="1:10" x14ac:dyDescent="0.3">
      <c r="A36" s="790">
        <v>5</v>
      </c>
      <c r="B36" s="253" t="s">
        <v>91</v>
      </c>
      <c r="C36" s="254" t="s">
        <v>39</v>
      </c>
      <c r="D36" s="263">
        <f>+F36+G36/2+H36/2+I36/2</f>
        <v>4</v>
      </c>
      <c r="E36" s="264">
        <f>F36+G36+H36</f>
        <v>4</v>
      </c>
      <c r="F36" s="265">
        <v>2</v>
      </c>
      <c r="G36" s="253">
        <v>2</v>
      </c>
      <c r="H36" s="266">
        <v>0</v>
      </c>
      <c r="I36" s="267">
        <v>2</v>
      </c>
      <c r="J36" s="279" t="s">
        <v>110</v>
      </c>
    </row>
    <row r="37" spans="1:10" x14ac:dyDescent="0.3">
      <c r="A37" s="790"/>
      <c r="B37" s="253" t="s">
        <v>92</v>
      </c>
      <c r="C37" s="254" t="s">
        <v>8</v>
      </c>
      <c r="D37" s="263">
        <v>4</v>
      </c>
      <c r="E37" s="264">
        <v>4</v>
      </c>
      <c r="F37" s="265">
        <v>2</v>
      </c>
      <c r="G37" s="253">
        <v>2</v>
      </c>
      <c r="H37" s="266">
        <v>0</v>
      </c>
      <c r="I37" s="267">
        <v>2</v>
      </c>
      <c r="J37" s="277" t="s">
        <v>36</v>
      </c>
    </row>
    <row r="38" spans="1:10" x14ac:dyDescent="0.3">
      <c r="A38" s="790"/>
      <c r="B38" s="350" t="s">
        <v>93</v>
      </c>
      <c r="C38" s="351" t="s">
        <v>40</v>
      </c>
      <c r="D38" s="352">
        <f>+F38+G38/2+H38/2+I38/2</f>
        <v>5</v>
      </c>
      <c r="E38" s="239">
        <f>F38+G38+H38</f>
        <v>6</v>
      </c>
      <c r="F38" s="353">
        <v>4</v>
      </c>
      <c r="G38" s="350">
        <v>0</v>
      </c>
      <c r="H38" s="354">
        <v>2</v>
      </c>
      <c r="I38" s="355">
        <v>0</v>
      </c>
      <c r="J38" s="356" t="s">
        <v>37</v>
      </c>
    </row>
    <row r="39" spans="1:10" x14ac:dyDescent="0.3">
      <c r="A39" s="790"/>
      <c r="B39" s="253" t="s">
        <v>94</v>
      </c>
      <c r="C39" s="262" t="s">
        <v>41</v>
      </c>
      <c r="D39" s="263">
        <f>+F39+G39/2+H39/2+I39/2</f>
        <v>4</v>
      </c>
      <c r="E39" s="264">
        <v>2</v>
      </c>
      <c r="F39" s="265">
        <v>2</v>
      </c>
      <c r="G39" s="253">
        <v>0</v>
      </c>
      <c r="H39" s="266">
        <v>0</v>
      </c>
      <c r="I39" s="267">
        <v>4</v>
      </c>
      <c r="J39" s="268"/>
    </row>
    <row r="40" spans="1:10" ht="15" thickBot="1" x14ac:dyDescent="0.35">
      <c r="A40" s="790"/>
      <c r="B40" s="253" t="s">
        <v>95</v>
      </c>
      <c r="C40" s="254" t="s">
        <v>42</v>
      </c>
      <c r="D40" s="263">
        <f>+F40+G40/2+H40/2+I40/2</f>
        <v>4</v>
      </c>
      <c r="E40" s="264">
        <f>F40+G40+H40</f>
        <v>4</v>
      </c>
      <c r="F40" s="265">
        <v>2</v>
      </c>
      <c r="G40" s="253">
        <v>2</v>
      </c>
      <c r="H40" s="266">
        <v>0</v>
      </c>
      <c r="I40" s="267">
        <v>2</v>
      </c>
      <c r="J40" s="270" t="s">
        <v>133</v>
      </c>
    </row>
    <row r="41" spans="1:10" ht="15" thickBot="1" x14ac:dyDescent="0.35">
      <c r="A41" s="791"/>
      <c r="B41" s="278"/>
      <c r="C41" s="280" t="str">
        <f>+C35</f>
        <v>TOTAL CICLO</v>
      </c>
      <c r="D41" s="273">
        <f t="shared" ref="D41:I41" si="12">SUM(D36:D40)</f>
        <v>21</v>
      </c>
      <c r="E41" s="273">
        <f t="shared" si="12"/>
        <v>20</v>
      </c>
      <c r="F41" s="274">
        <f t="shared" si="12"/>
        <v>12</v>
      </c>
      <c r="G41" s="273">
        <f t="shared" si="12"/>
        <v>6</v>
      </c>
      <c r="H41" s="275">
        <f t="shared" si="12"/>
        <v>2</v>
      </c>
      <c r="I41" s="273">
        <f t="shared" si="12"/>
        <v>10</v>
      </c>
      <c r="J41" s="276"/>
    </row>
    <row r="42" spans="1:10" x14ac:dyDescent="0.3">
      <c r="A42" s="789">
        <v>6</v>
      </c>
      <c r="B42" s="253" t="s">
        <v>96</v>
      </c>
      <c r="C42" s="254" t="s">
        <v>43</v>
      </c>
      <c r="D42" s="255">
        <f>+F42+G42/2+H42/2+I42/2</f>
        <v>5</v>
      </c>
      <c r="E42" s="256">
        <f t="shared" ref="E42:E46" si="13">F42+G42+H42</f>
        <v>4</v>
      </c>
      <c r="F42" s="257">
        <v>2</v>
      </c>
      <c r="G42" s="258">
        <v>2</v>
      </c>
      <c r="H42" s="259">
        <v>0</v>
      </c>
      <c r="I42" s="260">
        <v>4</v>
      </c>
      <c r="J42" s="279" t="s">
        <v>34</v>
      </c>
    </row>
    <row r="43" spans="1:10" x14ac:dyDescent="0.3">
      <c r="A43" s="790"/>
      <c r="B43" s="253" t="s">
        <v>97</v>
      </c>
      <c r="C43" s="254" t="s">
        <v>122</v>
      </c>
      <c r="D43" s="263">
        <f>+F43+G43/2+H43/2+I43/2</f>
        <v>4</v>
      </c>
      <c r="E43" s="264">
        <f t="shared" si="13"/>
        <v>4</v>
      </c>
      <c r="F43" s="265">
        <v>2</v>
      </c>
      <c r="G43" s="253">
        <v>2</v>
      </c>
      <c r="H43" s="266">
        <v>0</v>
      </c>
      <c r="I43" s="267">
        <v>2</v>
      </c>
      <c r="J43" s="277" t="s">
        <v>25</v>
      </c>
    </row>
    <row r="44" spans="1:10" x14ac:dyDescent="0.3">
      <c r="A44" s="790"/>
      <c r="B44" s="253" t="s">
        <v>98</v>
      </c>
      <c r="C44" s="254" t="s">
        <v>114</v>
      </c>
      <c r="D44" s="263">
        <v>4</v>
      </c>
      <c r="E44" s="264">
        <f t="shared" si="13"/>
        <v>4</v>
      </c>
      <c r="F44" s="265">
        <v>4</v>
      </c>
      <c r="G44" s="253">
        <v>0</v>
      </c>
      <c r="H44" s="266">
        <v>0</v>
      </c>
      <c r="I44" s="267">
        <v>0</v>
      </c>
      <c r="J44" s="268" t="s">
        <v>133</v>
      </c>
    </row>
    <row r="45" spans="1:10" x14ac:dyDescent="0.3">
      <c r="A45" s="790"/>
      <c r="B45" s="253" t="s">
        <v>118</v>
      </c>
      <c r="C45" s="254" t="s">
        <v>45</v>
      </c>
      <c r="D45" s="263">
        <f>+F45+G45/2+H45/2+I45/2</f>
        <v>4</v>
      </c>
      <c r="E45" s="264">
        <f t="shared" si="13"/>
        <v>4</v>
      </c>
      <c r="F45" s="265">
        <v>0</v>
      </c>
      <c r="G45" s="253">
        <v>0</v>
      </c>
      <c r="H45" s="266">
        <v>4</v>
      </c>
      <c r="I45" s="267">
        <v>4</v>
      </c>
      <c r="J45" s="268" t="s">
        <v>38</v>
      </c>
    </row>
    <row r="46" spans="1:10" ht="15" thickBot="1" x14ac:dyDescent="0.35">
      <c r="A46" s="790"/>
      <c r="B46" s="350" t="s">
        <v>99</v>
      </c>
      <c r="C46" s="351" t="s">
        <v>11</v>
      </c>
      <c r="D46" s="352">
        <f>+F46+G46/2+H46/2+I46/2</f>
        <v>4</v>
      </c>
      <c r="E46" s="239">
        <f t="shared" si="13"/>
        <v>4</v>
      </c>
      <c r="F46" s="353">
        <v>2</v>
      </c>
      <c r="G46" s="350">
        <v>0</v>
      </c>
      <c r="H46" s="354">
        <v>2</v>
      </c>
      <c r="I46" s="355">
        <v>2</v>
      </c>
      <c r="J46" s="361" t="s">
        <v>42</v>
      </c>
    </row>
    <row r="47" spans="1:10" ht="15" thickBot="1" x14ac:dyDescent="0.35">
      <c r="A47" s="791"/>
      <c r="B47" s="278"/>
      <c r="C47" s="280" t="str">
        <f>+C41</f>
        <v>TOTAL CICLO</v>
      </c>
      <c r="D47" s="273">
        <f t="shared" ref="D47:I47" si="14">SUM(D42:D46)</f>
        <v>21</v>
      </c>
      <c r="E47" s="273">
        <f t="shared" si="14"/>
        <v>20</v>
      </c>
      <c r="F47" s="274">
        <f t="shared" si="14"/>
        <v>10</v>
      </c>
      <c r="G47" s="273">
        <f t="shared" si="14"/>
        <v>4</v>
      </c>
      <c r="H47" s="275">
        <f t="shared" si="14"/>
        <v>6</v>
      </c>
      <c r="I47" s="273">
        <f t="shared" si="14"/>
        <v>12</v>
      </c>
      <c r="J47" s="276"/>
    </row>
    <row r="48" spans="1:10" x14ac:dyDescent="0.3">
      <c r="A48" s="789">
        <v>7</v>
      </c>
      <c r="B48" s="282" t="s">
        <v>62</v>
      </c>
      <c r="C48" s="254" t="s">
        <v>109</v>
      </c>
      <c r="D48" s="255">
        <v>5</v>
      </c>
      <c r="E48" s="256">
        <f>F48+G48+H48</f>
        <v>4</v>
      </c>
      <c r="F48" s="257">
        <v>4</v>
      </c>
      <c r="G48" s="258">
        <v>0</v>
      </c>
      <c r="H48" s="259">
        <v>0</v>
      </c>
      <c r="I48" s="260">
        <v>2</v>
      </c>
      <c r="J48" s="261"/>
    </row>
    <row r="49" spans="1:10" x14ac:dyDescent="0.3">
      <c r="A49" s="790"/>
      <c r="B49" s="253" t="s">
        <v>100</v>
      </c>
      <c r="C49" s="254" t="s">
        <v>47</v>
      </c>
      <c r="D49" s="263">
        <f>+F49+G49/2+H49/2+I49/2</f>
        <v>6</v>
      </c>
      <c r="E49" s="264">
        <f>F49+G49+H49</f>
        <v>6</v>
      </c>
      <c r="F49" s="265">
        <v>4</v>
      </c>
      <c r="G49" s="253">
        <v>0</v>
      </c>
      <c r="H49" s="266">
        <v>2</v>
      </c>
      <c r="I49" s="267">
        <v>2</v>
      </c>
      <c r="J49" s="277" t="s">
        <v>39</v>
      </c>
    </row>
    <row r="50" spans="1:10" x14ac:dyDescent="0.3">
      <c r="A50" s="790"/>
      <c r="B50" s="253" t="s">
        <v>101</v>
      </c>
      <c r="C50" s="254" t="s">
        <v>14</v>
      </c>
      <c r="D50" s="263">
        <v>1</v>
      </c>
      <c r="E50" s="264">
        <v>1</v>
      </c>
      <c r="F50" s="265">
        <v>1</v>
      </c>
      <c r="G50" s="253">
        <v>0</v>
      </c>
      <c r="H50" s="266">
        <v>0</v>
      </c>
      <c r="I50" s="267">
        <v>0</v>
      </c>
      <c r="J50" s="269"/>
    </row>
    <row r="51" spans="1:10" ht="15" thickBot="1" x14ac:dyDescent="0.35">
      <c r="A51" s="790"/>
      <c r="B51" s="253" t="s">
        <v>102</v>
      </c>
      <c r="C51" s="254" t="s">
        <v>48</v>
      </c>
      <c r="D51" s="263">
        <f>+F51+G51/2+H51/2+I51/2</f>
        <v>6</v>
      </c>
      <c r="E51" s="264">
        <f>F51+G51+H51</f>
        <v>6</v>
      </c>
      <c r="F51" s="265">
        <v>2</v>
      </c>
      <c r="G51" s="253">
        <v>2</v>
      </c>
      <c r="H51" s="266">
        <v>2</v>
      </c>
      <c r="I51" s="267">
        <v>4</v>
      </c>
      <c r="J51" s="281" t="s">
        <v>43</v>
      </c>
    </row>
    <row r="52" spans="1:10" ht="15" thickBot="1" x14ac:dyDescent="0.35">
      <c r="A52" s="791"/>
      <c r="B52" s="278"/>
      <c r="C52" s="280" t="str">
        <f>+C47</f>
        <v>TOTAL CICLO</v>
      </c>
      <c r="D52" s="273">
        <f>SUM(D48:D51)</f>
        <v>18</v>
      </c>
      <c r="E52" s="273">
        <f t="shared" ref="E52:I52" si="15">SUM(E48:E51)</f>
        <v>17</v>
      </c>
      <c r="F52" s="274">
        <f t="shared" si="15"/>
        <v>11</v>
      </c>
      <c r="G52" s="273">
        <f t="shared" si="15"/>
        <v>2</v>
      </c>
      <c r="H52" s="275">
        <f t="shared" si="15"/>
        <v>4</v>
      </c>
      <c r="I52" s="273">
        <f t="shared" si="15"/>
        <v>8</v>
      </c>
      <c r="J52" s="276"/>
    </row>
    <row r="53" spans="1:10" ht="25.5" customHeight="1" x14ac:dyDescent="0.3">
      <c r="A53" s="789">
        <f>+A48+1</f>
        <v>8</v>
      </c>
      <c r="B53" s="350" t="s">
        <v>103</v>
      </c>
      <c r="C53" s="357" t="s">
        <v>15</v>
      </c>
      <c r="D53" s="255">
        <f>+F53+G53/2+H53/2+I53/2</f>
        <v>6</v>
      </c>
      <c r="E53" s="258">
        <f>F53+G53+H53</f>
        <v>6</v>
      </c>
      <c r="F53" s="257">
        <v>2</v>
      </c>
      <c r="G53" s="258">
        <v>2</v>
      </c>
      <c r="H53" s="259">
        <v>2</v>
      </c>
      <c r="I53" s="260">
        <v>4</v>
      </c>
      <c r="J53" s="362" t="s">
        <v>53</v>
      </c>
    </row>
    <row r="54" spans="1:10" x14ac:dyDescent="0.3">
      <c r="A54" s="790"/>
      <c r="B54" s="253" t="s">
        <v>104</v>
      </c>
      <c r="C54" s="254" t="s">
        <v>12</v>
      </c>
      <c r="D54" s="263">
        <f>+F54+G54/2+H54/2+I54/2</f>
        <v>4</v>
      </c>
      <c r="E54" s="264">
        <f>F54+G54+H54</f>
        <v>4</v>
      </c>
      <c r="F54" s="265">
        <v>4</v>
      </c>
      <c r="G54" s="253">
        <v>0</v>
      </c>
      <c r="H54" s="266">
        <v>0</v>
      </c>
      <c r="I54" s="267">
        <v>0</v>
      </c>
      <c r="J54" s="268" t="s">
        <v>42</v>
      </c>
    </row>
    <row r="55" spans="1:10" x14ac:dyDescent="0.3">
      <c r="A55" s="790"/>
      <c r="B55" s="253" t="s">
        <v>105</v>
      </c>
      <c r="C55" s="254" t="s">
        <v>49</v>
      </c>
      <c r="D55" s="263">
        <f>+F55+G55/2+H55/2+I55/2</f>
        <v>4</v>
      </c>
      <c r="E55" s="264">
        <f>F55+G55+H55</f>
        <v>4</v>
      </c>
      <c r="F55" s="265">
        <v>2</v>
      </c>
      <c r="G55" s="253">
        <v>2</v>
      </c>
      <c r="H55" s="266">
        <v>0</v>
      </c>
      <c r="I55" s="267">
        <v>2</v>
      </c>
      <c r="J55" s="268" t="s">
        <v>133</v>
      </c>
    </row>
    <row r="56" spans="1:10" ht="15" thickBot="1" x14ac:dyDescent="0.35">
      <c r="A56" s="790"/>
      <c r="B56" s="253" t="s">
        <v>134</v>
      </c>
      <c r="C56" s="262" t="s">
        <v>127</v>
      </c>
      <c r="D56" s="263">
        <f>+F56+G56/2+H56/2+I56/2</f>
        <v>4</v>
      </c>
      <c r="E56" s="264">
        <f>F56+G56+H56</f>
        <v>2</v>
      </c>
      <c r="F56" s="265">
        <v>2</v>
      </c>
      <c r="G56" s="253">
        <v>0</v>
      </c>
      <c r="H56" s="266">
        <v>0</v>
      </c>
      <c r="I56" s="267">
        <v>4</v>
      </c>
      <c r="J56" s="283" t="s">
        <v>54</v>
      </c>
    </row>
    <row r="57" spans="1:10" ht="15" thickBot="1" x14ac:dyDescent="0.35">
      <c r="A57" s="791"/>
      <c r="B57" s="278"/>
      <c r="C57" s="280" t="str">
        <f>+C52</f>
        <v>TOTAL CICLO</v>
      </c>
      <c r="D57" s="273">
        <f t="shared" ref="D57:I57" si="16">SUM(D53:D56)</f>
        <v>18</v>
      </c>
      <c r="E57" s="273">
        <f t="shared" si="16"/>
        <v>16</v>
      </c>
      <c r="F57" s="274">
        <f t="shared" si="16"/>
        <v>10</v>
      </c>
      <c r="G57" s="273">
        <f t="shared" si="16"/>
        <v>4</v>
      </c>
      <c r="H57" s="275">
        <f t="shared" si="16"/>
        <v>2</v>
      </c>
      <c r="I57" s="273">
        <f t="shared" si="16"/>
        <v>10</v>
      </c>
      <c r="J57" s="276"/>
    </row>
    <row r="58" spans="1:10" x14ac:dyDescent="0.3">
      <c r="A58" s="789">
        <f>+A53+1</f>
        <v>9</v>
      </c>
      <c r="B58" s="265"/>
      <c r="C58" s="284" t="s">
        <v>111</v>
      </c>
      <c r="D58" s="255">
        <f>+F58+G58/2+H58/2+I58/2</f>
        <v>5</v>
      </c>
      <c r="E58" s="256">
        <f>F58+G58+H58</f>
        <v>4</v>
      </c>
      <c r="F58" s="257">
        <v>4</v>
      </c>
      <c r="G58" s="258">
        <v>0</v>
      </c>
      <c r="H58" s="259">
        <v>0</v>
      </c>
      <c r="I58" s="260">
        <v>2</v>
      </c>
      <c r="J58" s="285" t="s">
        <v>47</v>
      </c>
    </row>
    <row r="59" spans="1:10" ht="20.399999999999999" x14ac:dyDescent="0.3">
      <c r="A59" s="790"/>
      <c r="B59" s="265" t="s">
        <v>135</v>
      </c>
      <c r="C59" s="286" t="s">
        <v>125</v>
      </c>
      <c r="D59" s="263">
        <f>+F59+G59/2+H59/2+I59/2</f>
        <v>6</v>
      </c>
      <c r="E59" s="253">
        <f>F59+G59+H59</f>
        <v>4</v>
      </c>
      <c r="F59" s="265">
        <v>2</v>
      </c>
      <c r="G59" s="253">
        <v>2</v>
      </c>
      <c r="H59" s="266">
        <f>+SUMIF($C$6:$C$61,#REF!,H$6:H$61)</f>
        <v>0</v>
      </c>
      <c r="I59" s="267">
        <v>6</v>
      </c>
      <c r="J59" s="287" t="s">
        <v>124</v>
      </c>
    </row>
    <row r="60" spans="1:10" x14ac:dyDescent="0.3">
      <c r="A60" s="790"/>
      <c r="B60" s="265" t="s">
        <v>106</v>
      </c>
      <c r="C60" s="254" t="s">
        <v>9</v>
      </c>
      <c r="D60" s="263">
        <f>+F60+G60/2+H60/2+I60/2</f>
        <v>4</v>
      </c>
      <c r="E60" s="264">
        <f>F60+G60+H60</f>
        <v>4</v>
      </c>
      <c r="F60" s="265">
        <v>4</v>
      </c>
      <c r="G60" s="253">
        <v>0</v>
      </c>
      <c r="H60" s="266">
        <v>0</v>
      </c>
      <c r="I60" s="267">
        <v>0</v>
      </c>
      <c r="J60" s="268" t="s">
        <v>119</v>
      </c>
    </row>
    <row r="61" spans="1:10" ht="15" thickBot="1" x14ac:dyDescent="0.35">
      <c r="A61" s="790"/>
      <c r="B61" s="358" t="s">
        <v>63</v>
      </c>
      <c r="C61" s="359" t="s">
        <v>50</v>
      </c>
      <c r="D61" s="352">
        <f>+F61+G61/2+H61/2+I61/2</f>
        <v>4</v>
      </c>
      <c r="E61" s="239">
        <f>F61+G61+H61</f>
        <v>4</v>
      </c>
      <c r="F61" s="353">
        <v>4</v>
      </c>
      <c r="G61" s="350">
        <v>0</v>
      </c>
      <c r="H61" s="354">
        <v>0</v>
      </c>
      <c r="I61" s="355">
        <v>0</v>
      </c>
      <c r="J61" s="360" t="s">
        <v>14</v>
      </c>
    </row>
    <row r="62" spans="1:10" ht="15" thickBot="1" x14ac:dyDescent="0.35">
      <c r="A62" s="791"/>
      <c r="B62" s="278"/>
      <c r="C62" s="280" t="str">
        <f>+C57</f>
        <v>TOTAL CICLO</v>
      </c>
      <c r="D62" s="273">
        <f t="shared" ref="D62:I62" si="17">SUM(D58:D61)</f>
        <v>19</v>
      </c>
      <c r="E62" s="273">
        <f t="shared" si="17"/>
        <v>16</v>
      </c>
      <c r="F62" s="274">
        <f t="shared" si="17"/>
        <v>14</v>
      </c>
      <c r="G62" s="273">
        <f t="shared" si="17"/>
        <v>2</v>
      </c>
      <c r="H62" s="275">
        <f t="shared" si="17"/>
        <v>0</v>
      </c>
      <c r="I62" s="273">
        <f t="shared" si="17"/>
        <v>8</v>
      </c>
      <c r="J62" s="276"/>
    </row>
    <row r="63" spans="1:10" x14ac:dyDescent="0.3">
      <c r="A63" s="789">
        <f>+A58+1</f>
        <v>10</v>
      </c>
      <c r="B63" s="289"/>
      <c r="C63" s="254" t="s">
        <v>112</v>
      </c>
      <c r="D63" s="255">
        <f>+F63+G63/2+H63/2+I63/2</f>
        <v>5</v>
      </c>
      <c r="E63" s="256">
        <f>F63+G63+H63</f>
        <v>4</v>
      </c>
      <c r="F63" s="257">
        <v>4</v>
      </c>
      <c r="G63" s="258">
        <v>0</v>
      </c>
      <c r="H63" s="259">
        <v>0</v>
      </c>
      <c r="I63" s="260">
        <v>2</v>
      </c>
      <c r="J63" s="261" t="s">
        <v>111</v>
      </c>
    </row>
    <row r="64" spans="1:10" x14ac:dyDescent="0.3">
      <c r="A64" s="790"/>
      <c r="B64" s="253" t="s">
        <v>136</v>
      </c>
      <c r="C64" s="254" t="s">
        <v>126</v>
      </c>
      <c r="D64" s="263">
        <v>5</v>
      </c>
      <c r="E64" s="264">
        <v>4</v>
      </c>
      <c r="F64" s="265">
        <v>2</v>
      </c>
      <c r="G64" s="253">
        <v>2</v>
      </c>
      <c r="H64" s="266">
        <f>+SUMIF($C$6:$C$61,#REF!,H$6:H$61)</f>
        <v>0</v>
      </c>
      <c r="I64" s="267">
        <v>4</v>
      </c>
      <c r="J64" s="268" t="s">
        <v>125</v>
      </c>
    </row>
    <row r="65" spans="1:10" x14ac:dyDescent="0.3">
      <c r="A65" s="790"/>
      <c r="B65" s="253" t="s">
        <v>107</v>
      </c>
      <c r="C65" s="254" t="s">
        <v>131</v>
      </c>
      <c r="D65" s="263">
        <f>+F65+G65/2+H65/2+I65/2</f>
        <v>4</v>
      </c>
      <c r="E65" s="264">
        <f>F65+G65+H65</f>
        <v>4</v>
      </c>
      <c r="F65" s="265">
        <v>4</v>
      </c>
      <c r="G65" s="253">
        <v>0</v>
      </c>
      <c r="H65" s="266">
        <v>0</v>
      </c>
      <c r="I65" s="267">
        <v>0</v>
      </c>
      <c r="J65" s="268" t="s">
        <v>10</v>
      </c>
    </row>
    <row r="66" spans="1:10" ht="15" thickBot="1" x14ac:dyDescent="0.35">
      <c r="A66" s="790"/>
      <c r="B66" s="253" t="s">
        <v>108</v>
      </c>
      <c r="C66" s="254" t="s">
        <v>51</v>
      </c>
      <c r="D66" s="263">
        <f>+F66+G66/2+H66/2+I66/2</f>
        <v>5</v>
      </c>
      <c r="E66" s="264">
        <f>F66+G66+H66</f>
        <v>4</v>
      </c>
      <c r="F66" s="265">
        <v>4</v>
      </c>
      <c r="G66" s="253">
        <v>0</v>
      </c>
      <c r="H66" s="266">
        <v>0</v>
      </c>
      <c r="I66" s="267">
        <v>2</v>
      </c>
      <c r="J66" s="283" t="s">
        <v>9</v>
      </c>
    </row>
    <row r="67" spans="1:10" ht="15" thickBot="1" x14ac:dyDescent="0.35">
      <c r="A67" s="791"/>
      <c r="B67" s="278"/>
      <c r="C67" s="280" t="str">
        <f>+C62</f>
        <v>TOTAL CICLO</v>
      </c>
      <c r="D67" s="273">
        <f t="shared" ref="D67:I67" si="18">SUM(D63:D66)</f>
        <v>19</v>
      </c>
      <c r="E67" s="273">
        <f t="shared" si="18"/>
        <v>16</v>
      </c>
      <c r="F67" s="274">
        <f t="shared" si="18"/>
        <v>14</v>
      </c>
      <c r="G67" s="273">
        <f t="shared" si="18"/>
        <v>2</v>
      </c>
      <c r="H67" s="275">
        <f t="shared" si="18"/>
        <v>0</v>
      </c>
      <c r="I67" s="273">
        <f t="shared" si="18"/>
        <v>8</v>
      </c>
      <c r="J67" s="270"/>
    </row>
    <row r="68" spans="1:10" ht="15" thickBot="1" x14ac:dyDescent="0.35">
      <c r="A68" s="290"/>
      <c r="B68" s="290"/>
      <c r="C68" s="291" t="s">
        <v>52</v>
      </c>
      <c r="D68" s="273">
        <f t="shared" ref="D68:I68" si="19">SUM(D67,D62,D57,D52,D47,D41,D35,D27,D20,D12)</f>
        <v>204</v>
      </c>
      <c r="E68" s="273">
        <f t="shared" si="19"/>
        <v>209</v>
      </c>
      <c r="F68" s="274">
        <f t="shared" si="19"/>
        <v>137</v>
      </c>
      <c r="G68" s="273">
        <f t="shared" si="19"/>
        <v>56</v>
      </c>
      <c r="H68" s="275">
        <f t="shared" si="19"/>
        <v>16</v>
      </c>
      <c r="I68" s="273">
        <f t="shared" si="19"/>
        <v>62</v>
      </c>
      <c r="J68" s="292"/>
    </row>
    <row r="69" spans="1:10" x14ac:dyDescent="0.3">
      <c r="A69" s="293"/>
      <c r="B69" s="293"/>
      <c r="C69" s="293"/>
      <c r="D69" s="294"/>
      <c r="E69" s="294"/>
      <c r="F69" s="294"/>
      <c r="G69" s="294"/>
      <c r="H69" s="294"/>
      <c r="I69" s="294"/>
      <c r="J69" s="292"/>
    </row>
    <row r="70" spans="1:10" x14ac:dyDescent="0.3">
      <c r="A70" s="293"/>
      <c r="B70" s="293"/>
      <c r="C70" s="295"/>
      <c r="D70" s="296"/>
      <c r="E70" s="296"/>
      <c r="F70" s="296"/>
      <c r="G70" s="296"/>
      <c r="H70" s="296"/>
      <c r="I70" s="296"/>
      <c r="J70" s="292"/>
    </row>
    <row r="71" spans="1:10" ht="15" thickBot="1" x14ac:dyDescent="0.35">
      <c r="A71" s="297" t="s">
        <v>16</v>
      </c>
      <c r="B71" s="297"/>
      <c r="C71" s="297"/>
      <c r="D71" s="297"/>
      <c r="E71" s="297"/>
      <c r="F71" s="297"/>
      <c r="G71" s="297"/>
      <c r="H71" s="297"/>
      <c r="I71" s="297"/>
      <c r="J71" s="298"/>
    </row>
    <row r="72" spans="1:10" ht="15" thickBot="1" x14ac:dyDescent="0.35">
      <c r="A72" s="786" t="s">
        <v>55</v>
      </c>
      <c r="B72" s="787"/>
      <c r="C72" s="787"/>
      <c r="D72" s="787"/>
      <c r="E72" s="787"/>
      <c r="F72" s="787"/>
      <c r="G72" s="787"/>
      <c r="H72" s="787"/>
      <c r="I72" s="788"/>
      <c r="J72" s="299"/>
    </row>
    <row r="73" spans="1:10" ht="24.6" thickBot="1" x14ac:dyDescent="0.35">
      <c r="A73" s="300" t="s">
        <v>0</v>
      </c>
      <c r="B73" s="301" t="s">
        <v>61</v>
      </c>
      <c r="C73" s="302" t="s">
        <v>111</v>
      </c>
      <c r="D73" s="271" t="s">
        <v>2</v>
      </c>
      <c r="E73" s="271" t="s">
        <v>3</v>
      </c>
      <c r="F73" s="303" t="s">
        <v>4</v>
      </c>
      <c r="G73" s="271" t="s">
        <v>5</v>
      </c>
      <c r="H73" s="303" t="s">
        <v>6</v>
      </c>
      <c r="I73" s="271" t="s">
        <v>13</v>
      </c>
      <c r="J73" s="299"/>
    </row>
    <row r="74" spans="1:10" ht="15" thickBot="1" x14ac:dyDescent="0.35">
      <c r="A74" s="304">
        <v>9</v>
      </c>
      <c r="B74" s="305" t="s">
        <v>120</v>
      </c>
      <c r="C74" s="293" t="s">
        <v>56</v>
      </c>
      <c r="D74" s="306">
        <v>5</v>
      </c>
      <c r="E74" s="306">
        <v>4</v>
      </c>
      <c r="F74" s="307">
        <v>4</v>
      </c>
      <c r="G74" s="306">
        <v>0</v>
      </c>
      <c r="H74" s="307">
        <v>0</v>
      </c>
      <c r="I74" s="308">
        <v>2</v>
      </c>
      <c r="J74" s="299"/>
    </row>
    <row r="75" spans="1:10" ht="15" thickBot="1" x14ac:dyDescent="0.35">
      <c r="A75" s="300">
        <v>9</v>
      </c>
      <c r="B75" s="309" t="s">
        <v>116</v>
      </c>
      <c r="C75" s="310" t="s">
        <v>57</v>
      </c>
      <c r="D75" s="311">
        <v>5</v>
      </c>
      <c r="E75" s="311">
        <v>4</v>
      </c>
      <c r="F75" s="312">
        <v>4</v>
      </c>
      <c r="G75" s="311">
        <v>0</v>
      </c>
      <c r="H75" s="312">
        <v>0</v>
      </c>
      <c r="I75" s="271">
        <v>2</v>
      </c>
      <c r="J75" s="299"/>
    </row>
    <row r="76" spans="1:10" ht="15" thickBot="1" x14ac:dyDescent="0.35">
      <c r="A76" s="313"/>
      <c r="B76" s="314"/>
      <c r="C76" s="315"/>
      <c r="D76" s="315"/>
      <c r="E76" s="315"/>
      <c r="F76" s="315"/>
      <c r="G76" s="315"/>
      <c r="H76" s="315"/>
      <c r="I76" s="316"/>
      <c r="J76" s="299"/>
    </row>
    <row r="77" spans="1:10" ht="24.6" thickBot="1" x14ac:dyDescent="0.35">
      <c r="A77" s="300" t="s">
        <v>0</v>
      </c>
      <c r="B77" s="317" t="s">
        <v>61</v>
      </c>
      <c r="C77" s="318" t="s">
        <v>113</v>
      </c>
      <c r="D77" s="319" t="s">
        <v>2</v>
      </c>
      <c r="E77" s="319" t="s">
        <v>3</v>
      </c>
      <c r="F77" s="320" t="s">
        <v>4</v>
      </c>
      <c r="G77" s="319" t="s">
        <v>5</v>
      </c>
      <c r="H77" s="320" t="s">
        <v>6</v>
      </c>
      <c r="I77" s="319" t="s">
        <v>13</v>
      </c>
      <c r="J77" s="299"/>
    </row>
    <row r="78" spans="1:10" ht="15" thickBot="1" x14ac:dyDescent="0.35">
      <c r="A78" s="300">
        <v>10</v>
      </c>
      <c r="B78" s="321" t="s">
        <v>64</v>
      </c>
      <c r="C78" s="310" t="s">
        <v>58</v>
      </c>
      <c r="D78" s="322">
        <v>5</v>
      </c>
      <c r="E78" s="322">
        <v>4</v>
      </c>
      <c r="F78" s="323">
        <v>4</v>
      </c>
      <c r="G78" s="322">
        <v>0</v>
      </c>
      <c r="H78" s="323">
        <v>0</v>
      </c>
      <c r="I78" s="322">
        <v>2</v>
      </c>
      <c r="J78" s="328" t="s">
        <v>277</v>
      </c>
    </row>
    <row r="79" spans="1:10" ht="15" thickBot="1" x14ac:dyDescent="0.35">
      <c r="A79" s="324">
        <v>10</v>
      </c>
      <c r="B79" s="309" t="s">
        <v>117</v>
      </c>
      <c r="C79" s="325" t="s">
        <v>59</v>
      </c>
      <c r="D79" s="326">
        <v>5</v>
      </c>
      <c r="E79" s="326">
        <v>4</v>
      </c>
      <c r="F79" s="327">
        <v>4</v>
      </c>
      <c r="G79" s="326">
        <v>0</v>
      </c>
      <c r="H79" s="327">
        <v>0</v>
      </c>
      <c r="I79" s="326">
        <v>2</v>
      </c>
      <c r="J79" s="328" t="s">
        <v>277</v>
      </c>
    </row>
    <row r="80" spans="1:10" ht="15" thickBot="1" x14ac:dyDescent="0.35"/>
    <row r="81" spans="2:10" ht="26.25" customHeight="1" thickBot="1" x14ac:dyDescent="0.35">
      <c r="B81" s="783" t="s">
        <v>115</v>
      </c>
      <c r="C81" s="784"/>
      <c r="D81" s="784"/>
      <c r="E81" s="784"/>
      <c r="F81" s="784"/>
      <c r="G81" s="784"/>
      <c r="H81" s="784"/>
      <c r="I81" s="784"/>
      <c r="J81" s="785"/>
    </row>
  </sheetData>
  <sheetProtection formatCells="0" selectLockedCells="1" selectUnlockedCells="1"/>
  <mergeCells count="15">
    <mergeCell ref="A1:J1"/>
    <mergeCell ref="A2:J2"/>
    <mergeCell ref="A3:J3"/>
    <mergeCell ref="A58:A62"/>
    <mergeCell ref="A63:A67"/>
    <mergeCell ref="A28:A35"/>
    <mergeCell ref="A36:A41"/>
    <mergeCell ref="A42:A47"/>
    <mergeCell ref="A48:A52"/>
    <mergeCell ref="A53:A57"/>
    <mergeCell ref="B81:J81"/>
    <mergeCell ref="A72:I72"/>
    <mergeCell ref="A21:A27"/>
    <mergeCell ref="A6:A12"/>
    <mergeCell ref="A13:A20"/>
  </mergeCells>
  <pageMargins left="0.70866141732283472" right="0.70866141732283472" top="0.74803149606299213" bottom="0.74803149606299213" header="0.31496062992125984" footer="0.31496062992125984"/>
  <pageSetup paperSize="9" scale="5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A7CE35-B8FC-44CD-BF96-E89268FC374F}">
  <dimension ref="A1:J81"/>
  <sheetViews>
    <sheetView topLeftCell="A8" zoomScale="101" workbookViewId="0">
      <selection sqref="A1:XFD1048576"/>
    </sheetView>
  </sheetViews>
  <sheetFormatPr baseColWidth="10" defaultColWidth="11.44140625" defaultRowHeight="14.4" x14ac:dyDescent="0.3"/>
  <cols>
    <col min="1" max="1" width="9.88671875" customWidth="1"/>
    <col min="2" max="2" width="14.88671875" customWidth="1"/>
    <col min="3" max="3" width="49.44140625" style="117" customWidth="1"/>
    <col min="4" max="9" width="5.6640625" style="117" customWidth="1"/>
    <col min="10" max="10" width="51.109375" style="119" customWidth="1"/>
  </cols>
  <sheetData>
    <row r="1" spans="1:10" x14ac:dyDescent="0.3">
      <c r="A1" s="744" t="s">
        <v>17</v>
      </c>
      <c r="B1" s="744"/>
      <c r="C1" s="744"/>
      <c r="D1" s="744"/>
      <c r="E1" s="744"/>
      <c r="F1" s="744"/>
      <c r="G1" s="744"/>
      <c r="H1" s="744"/>
      <c r="I1" s="744"/>
      <c r="J1" s="744"/>
    </row>
    <row r="2" spans="1:10" x14ac:dyDescent="0.3">
      <c r="A2" s="744" t="s">
        <v>18</v>
      </c>
      <c r="B2" s="744"/>
      <c r="C2" s="744"/>
      <c r="D2" s="744"/>
      <c r="E2" s="744"/>
      <c r="F2" s="744"/>
      <c r="G2" s="744"/>
      <c r="H2" s="744"/>
      <c r="I2" s="744"/>
      <c r="J2" s="744"/>
    </row>
    <row r="3" spans="1:10" x14ac:dyDescent="0.3">
      <c r="A3" s="744" t="s">
        <v>138</v>
      </c>
      <c r="B3" s="744"/>
      <c r="C3" s="744"/>
      <c r="D3" s="744"/>
      <c r="E3" s="744"/>
      <c r="F3" s="744"/>
      <c r="G3" s="744"/>
      <c r="H3" s="744"/>
      <c r="I3" s="744"/>
      <c r="J3" s="744"/>
    </row>
    <row r="4" spans="1:10" ht="10.5" customHeight="1" x14ac:dyDescent="0.35">
      <c r="A4" s="798"/>
      <c r="B4" s="798"/>
      <c r="C4" s="798"/>
      <c r="D4" s="798"/>
      <c r="E4" s="798"/>
      <c r="F4" s="798"/>
      <c r="G4" s="798"/>
      <c r="H4" s="798"/>
      <c r="I4" s="798"/>
      <c r="J4" s="798"/>
    </row>
    <row r="5" spans="1:10" ht="16.5" customHeight="1" thickBot="1" x14ac:dyDescent="0.35">
      <c r="A5" s="16"/>
      <c r="B5" s="16"/>
      <c r="C5" s="15"/>
      <c r="D5" s="15"/>
      <c r="E5" s="15"/>
      <c r="F5" s="15"/>
      <c r="G5" s="15"/>
      <c r="H5" s="15"/>
      <c r="I5" s="15"/>
      <c r="J5" s="63"/>
    </row>
    <row r="6" spans="1:10" ht="15" thickBot="1" x14ac:dyDescent="0.35">
      <c r="A6" s="19" t="s">
        <v>0</v>
      </c>
      <c r="B6" s="19" t="s">
        <v>139</v>
      </c>
      <c r="C6" s="19" t="s">
        <v>1</v>
      </c>
      <c r="D6" s="19" t="s">
        <v>2</v>
      </c>
      <c r="E6" s="19" t="s">
        <v>3</v>
      </c>
      <c r="F6" s="64" t="s">
        <v>4</v>
      </c>
      <c r="G6" s="19" t="s">
        <v>5</v>
      </c>
      <c r="H6" s="65" t="s">
        <v>6</v>
      </c>
      <c r="I6" s="66" t="s">
        <v>13</v>
      </c>
      <c r="J6" s="19" t="s">
        <v>7</v>
      </c>
    </row>
    <row r="7" spans="1:10" x14ac:dyDescent="0.3">
      <c r="A7" s="790">
        <v>1</v>
      </c>
      <c r="B7" s="329" t="s">
        <v>69</v>
      </c>
      <c r="C7" s="284" t="s">
        <v>21</v>
      </c>
      <c r="D7" s="255">
        <f t="shared" ref="D7:D12" si="0">+F7+G7/2+H7/2+I7/2</f>
        <v>4</v>
      </c>
      <c r="E7" s="256">
        <f t="shared" ref="E7:E12" si="1">F7+G7+H7</f>
        <v>4</v>
      </c>
      <c r="F7" s="257">
        <v>4</v>
      </c>
      <c r="G7" s="258">
        <v>0</v>
      </c>
      <c r="H7" s="259">
        <v>0</v>
      </c>
      <c r="I7" s="260">
        <v>0</v>
      </c>
      <c r="J7" s="330"/>
    </row>
    <row r="8" spans="1:10" ht="15" customHeight="1" x14ac:dyDescent="0.3">
      <c r="A8" s="790"/>
      <c r="B8" s="329" t="s">
        <v>140</v>
      </c>
      <c r="C8" s="331" t="s">
        <v>141</v>
      </c>
      <c r="D8" s="263">
        <f t="shared" si="0"/>
        <v>4</v>
      </c>
      <c r="E8" s="265">
        <f t="shared" si="1"/>
        <v>4</v>
      </c>
      <c r="F8" s="265">
        <v>4</v>
      </c>
      <c r="G8" s="253">
        <v>0</v>
      </c>
      <c r="H8" s="266">
        <v>0</v>
      </c>
      <c r="I8" s="267">
        <v>0</v>
      </c>
      <c r="J8" s="332"/>
    </row>
    <row r="9" spans="1:10" x14ac:dyDescent="0.3">
      <c r="A9" s="790"/>
      <c r="B9" s="329" t="s">
        <v>70</v>
      </c>
      <c r="C9" s="254" t="s">
        <v>22</v>
      </c>
      <c r="D9" s="263">
        <f t="shared" si="0"/>
        <v>5</v>
      </c>
      <c r="E9" s="264">
        <f t="shared" si="1"/>
        <v>6</v>
      </c>
      <c r="F9" s="265">
        <v>4</v>
      </c>
      <c r="G9" s="253">
        <v>2</v>
      </c>
      <c r="H9" s="266">
        <v>0</v>
      </c>
      <c r="I9" s="267">
        <v>0</v>
      </c>
      <c r="J9" s="332"/>
    </row>
    <row r="10" spans="1:10" x14ac:dyDescent="0.3">
      <c r="A10" s="790"/>
      <c r="B10" s="329" t="s">
        <v>76</v>
      </c>
      <c r="C10" s="254" t="s">
        <v>44</v>
      </c>
      <c r="D10" s="263">
        <f t="shared" si="0"/>
        <v>1</v>
      </c>
      <c r="E10" s="264">
        <f t="shared" si="1"/>
        <v>1</v>
      </c>
      <c r="F10" s="265">
        <v>1</v>
      </c>
      <c r="G10" s="253">
        <v>0</v>
      </c>
      <c r="H10" s="266">
        <v>0</v>
      </c>
      <c r="I10" s="267">
        <v>0</v>
      </c>
      <c r="J10" s="332"/>
    </row>
    <row r="11" spans="1:10" x14ac:dyDescent="0.3">
      <c r="A11" s="790"/>
      <c r="B11" s="329" t="s">
        <v>66</v>
      </c>
      <c r="C11" s="333" t="s">
        <v>19</v>
      </c>
      <c r="D11" s="263">
        <f t="shared" si="0"/>
        <v>5</v>
      </c>
      <c r="E11" s="264">
        <f t="shared" si="1"/>
        <v>6</v>
      </c>
      <c r="F11" s="265">
        <v>4</v>
      </c>
      <c r="G11" s="253">
        <v>2</v>
      </c>
      <c r="H11" s="266">
        <v>0</v>
      </c>
      <c r="I11" s="267">
        <v>0</v>
      </c>
      <c r="J11" s="332"/>
    </row>
    <row r="12" spans="1:10" ht="15" thickBot="1" x14ac:dyDescent="0.35">
      <c r="A12" s="790"/>
      <c r="B12" s="329" t="s">
        <v>65</v>
      </c>
      <c r="C12" s="288" t="s">
        <v>60</v>
      </c>
      <c r="D12" s="334">
        <f t="shared" si="0"/>
        <v>2</v>
      </c>
      <c r="E12" s="335">
        <f t="shared" si="1"/>
        <v>2</v>
      </c>
      <c r="F12" s="336">
        <v>2</v>
      </c>
      <c r="G12" s="337">
        <v>0</v>
      </c>
      <c r="H12" s="338">
        <v>0</v>
      </c>
      <c r="I12" s="339">
        <v>0</v>
      </c>
      <c r="J12" s="340"/>
    </row>
    <row r="13" spans="1:10" ht="15" thickBot="1" x14ac:dyDescent="0.35">
      <c r="A13" s="791"/>
      <c r="B13" s="271"/>
      <c r="C13" s="272" t="s">
        <v>23</v>
      </c>
      <c r="D13" s="273">
        <f t="shared" ref="D13:I13" si="2">SUM(D7:D12)</f>
        <v>21</v>
      </c>
      <c r="E13" s="273">
        <f t="shared" si="2"/>
        <v>23</v>
      </c>
      <c r="F13" s="273">
        <f t="shared" si="2"/>
        <v>19</v>
      </c>
      <c r="G13" s="273">
        <f t="shared" si="2"/>
        <v>4</v>
      </c>
      <c r="H13" s="273">
        <f t="shared" si="2"/>
        <v>0</v>
      </c>
      <c r="I13" s="273">
        <f t="shared" si="2"/>
        <v>0</v>
      </c>
      <c r="J13" s="273"/>
    </row>
    <row r="14" spans="1:10" ht="15.75" customHeight="1" x14ac:dyDescent="0.3">
      <c r="A14" s="789">
        <v>2</v>
      </c>
      <c r="B14" s="258" t="s">
        <v>72</v>
      </c>
      <c r="C14" s="341" t="s">
        <v>24</v>
      </c>
      <c r="D14" s="255">
        <f t="shared" ref="D14:D19" si="3">+F14+G14/2+H14/2+I14/2</f>
        <v>3</v>
      </c>
      <c r="E14" s="258">
        <f t="shared" ref="E14:E19" si="4">F14+G14+H14</f>
        <v>4</v>
      </c>
      <c r="F14" s="257">
        <v>2</v>
      </c>
      <c r="G14" s="258">
        <v>0</v>
      </c>
      <c r="H14" s="255">
        <v>2</v>
      </c>
      <c r="I14" s="258">
        <v>0</v>
      </c>
      <c r="J14" s="342"/>
    </row>
    <row r="15" spans="1:10" ht="15.75" customHeight="1" x14ac:dyDescent="0.3">
      <c r="A15" s="790"/>
      <c r="B15" s="265" t="s">
        <v>81</v>
      </c>
      <c r="C15" s="343" t="s">
        <v>133</v>
      </c>
      <c r="D15" s="264">
        <f t="shared" si="3"/>
        <v>4</v>
      </c>
      <c r="E15" s="344">
        <f t="shared" si="4"/>
        <v>4</v>
      </c>
      <c r="F15" s="345">
        <v>2</v>
      </c>
      <c r="G15" s="346">
        <v>2</v>
      </c>
      <c r="H15" s="347">
        <v>0</v>
      </c>
      <c r="I15" s="347">
        <v>2</v>
      </c>
      <c r="J15" s="348"/>
    </row>
    <row r="16" spans="1:10" x14ac:dyDescent="0.3">
      <c r="A16" s="790"/>
      <c r="B16" s="329" t="s">
        <v>77</v>
      </c>
      <c r="C16" s="254" t="s">
        <v>28</v>
      </c>
      <c r="D16" s="263">
        <f t="shared" si="3"/>
        <v>5</v>
      </c>
      <c r="E16" s="264">
        <f t="shared" si="4"/>
        <v>6</v>
      </c>
      <c r="F16" s="265">
        <v>4</v>
      </c>
      <c r="G16" s="253">
        <v>2</v>
      </c>
      <c r="H16" s="266">
        <v>0</v>
      </c>
      <c r="I16" s="266">
        <v>0</v>
      </c>
      <c r="J16" s="349" t="s">
        <v>22</v>
      </c>
    </row>
    <row r="17" spans="1:10" x14ac:dyDescent="0.3">
      <c r="A17" s="790"/>
      <c r="B17" s="329" t="s">
        <v>75</v>
      </c>
      <c r="C17" s="254" t="s">
        <v>27</v>
      </c>
      <c r="D17" s="263">
        <f t="shared" si="3"/>
        <v>2</v>
      </c>
      <c r="E17" s="264">
        <f t="shared" si="4"/>
        <v>2</v>
      </c>
      <c r="F17" s="265">
        <v>2</v>
      </c>
      <c r="G17" s="253">
        <v>0</v>
      </c>
      <c r="H17" s="266">
        <v>0</v>
      </c>
      <c r="I17" s="266">
        <v>0</v>
      </c>
      <c r="J17" s="349"/>
    </row>
    <row r="18" spans="1:10" x14ac:dyDescent="0.3">
      <c r="A18" s="790"/>
      <c r="B18" s="329" t="s">
        <v>71</v>
      </c>
      <c r="C18" s="254" t="s">
        <v>128</v>
      </c>
      <c r="D18" s="263">
        <f t="shared" si="3"/>
        <v>5</v>
      </c>
      <c r="E18" s="264">
        <f t="shared" si="4"/>
        <v>6</v>
      </c>
      <c r="F18" s="265">
        <v>4</v>
      </c>
      <c r="G18" s="253">
        <v>2</v>
      </c>
      <c r="H18" s="266">
        <v>0</v>
      </c>
      <c r="I18" s="266">
        <v>0</v>
      </c>
      <c r="J18" s="349" t="s">
        <v>19</v>
      </c>
    </row>
    <row r="19" spans="1:10" ht="15" thickBot="1" x14ac:dyDescent="0.35">
      <c r="A19" s="790"/>
      <c r="B19" s="253" t="s">
        <v>89</v>
      </c>
      <c r="C19" s="254" t="s">
        <v>46</v>
      </c>
      <c r="D19" s="263">
        <f t="shared" si="3"/>
        <v>1</v>
      </c>
      <c r="E19" s="264">
        <f t="shared" si="4"/>
        <v>1</v>
      </c>
      <c r="F19" s="265">
        <v>1</v>
      </c>
      <c r="G19" s="253">
        <v>0</v>
      </c>
      <c r="H19" s="266">
        <v>0</v>
      </c>
      <c r="I19" s="267">
        <v>0</v>
      </c>
      <c r="J19" s="332" t="s">
        <v>44</v>
      </c>
    </row>
    <row r="20" spans="1:10" ht="15" thickBot="1" x14ac:dyDescent="0.35">
      <c r="A20" s="791"/>
      <c r="B20" s="271"/>
      <c r="C20" s="272" t="s">
        <v>23</v>
      </c>
      <c r="D20" s="273">
        <f t="shared" ref="D20:I20" si="5">SUM(D14:D19)</f>
        <v>20</v>
      </c>
      <c r="E20" s="273">
        <f t="shared" si="5"/>
        <v>23</v>
      </c>
      <c r="F20" s="273">
        <f t="shared" si="5"/>
        <v>15</v>
      </c>
      <c r="G20" s="273">
        <f t="shared" si="5"/>
        <v>6</v>
      </c>
      <c r="H20" s="273">
        <f t="shared" si="5"/>
        <v>2</v>
      </c>
      <c r="I20" s="273">
        <f t="shared" si="5"/>
        <v>2</v>
      </c>
      <c r="J20" s="273"/>
    </row>
    <row r="21" spans="1:10" x14ac:dyDescent="0.3">
      <c r="A21" s="794">
        <v>3</v>
      </c>
      <c r="B21" s="28"/>
      <c r="C21" s="25" t="s">
        <v>25</v>
      </c>
      <c r="D21" s="7">
        <f>+F21+G21/2+H21/2+I21/2</f>
        <v>3</v>
      </c>
      <c r="E21" s="8">
        <f t="shared" ref="E21:E26" si="6">F21+G21+H21</f>
        <v>4</v>
      </c>
      <c r="F21" s="40">
        <v>2</v>
      </c>
      <c r="G21" s="28">
        <v>2</v>
      </c>
      <c r="H21" s="9">
        <v>0</v>
      </c>
      <c r="I21" s="44">
        <v>0</v>
      </c>
      <c r="J21" s="14" t="s">
        <v>19</v>
      </c>
    </row>
    <row r="22" spans="1:10" x14ac:dyDescent="0.3">
      <c r="A22" s="792"/>
      <c r="B22" s="31"/>
      <c r="C22" s="34" t="s">
        <v>142</v>
      </c>
      <c r="D22" s="10">
        <f>+F22+G22/2+H22/2+I22/2</f>
        <v>4</v>
      </c>
      <c r="E22" s="10">
        <f t="shared" si="6"/>
        <v>4</v>
      </c>
      <c r="F22" s="10">
        <v>4</v>
      </c>
      <c r="G22" s="10">
        <v>0</v>
      </c>
      <c r="H22" s="10">
        <v>0</v>
      </c>
      <c r="I22" s="10">
        <v>0</v>
      </c>
      <c r="J22" s="81"/>
    </row>
    <row r="23" spans="1:10" ht="15.75" customHeight="1" x14ac:dyDescent="0.3">
      <c r="A23" s="792"/>
      <c r="B23" s="31" t="s">
        <v>83</v>
      </c>
      <c r="C23" s="6" t="s">
        <v>33</v>
      </c>
      <c r="D23" s="33">
        <f>+F23+G23/2+H23/2+I23/2</f>
        <v>5</v>
      </c>
      <c r="E23" s="10">
        <f t="shared" si="6"/>
        <v>6</v>
      </c>
      <c r="F23" s="24">
        <v>4</v>
      </c>
      <c r="G23" s="31">
        <v>2</v>
      </c>
      <c r="H23" s="11">
        <v>0</v>
      </c>
      <c r="I23" s="45">
        <v>0</v>
      </c>
      <c r="J23" s="51" t="s">
        <v>28</v>
      </c>
    </row>
    <row r="24" spans="1:10" ht="15.75" customHeight="1" x14ac:dyDescent="0.3">
      <c r="A24" s="792"/>
      <c r="B24" s="31"/>
      <c r="C24" s="82" t="s">
        <v>143</v>
      </c>
      <c r="D24" s="83">
        <v>3</v>
      </c>
      <c r="E24" s="78">
        <f t="shared" si="6"/>
        <v>4</v>
      </c>
      <c r="F24" s="77">
        <v>2</v>
      </c>
      <c r="G24" s="78">
        <v>2</v>
      </c>
      <c r="H24" s="79">
        <v>0</v>
      </c>
      <c r="I24" s="79">
        <v>0</v>
      </c>
      <c r="J24" s="80" t="str">
        <f>C19</f>
        <v>PRE BEGINNER 2 (*)</v>
      </c>
    </row>
    <row r="25" spans="1:10" x14ac:dyDescent="0.3">
      <c r="A25" s="792"/>
      <c r="B25" s="31" t="s">
        <v>78</v>
      </c>
      <c r="C25" s="6" t="s">
        <v>29</v>
      </c>
      <c r="D25" s="33">
        <f>+F25+G25/2+H25/2+I25/2</f>
        <v>5</v>
      </c>
      <c r="E25" s="10">
        <f t="shared" si="6"/>
        <v>6</v>
      </c>
      <c r="F25" s="24">
        <v>4</v>
      </c>
      <c r="G25" s="31">
        <v>2</v>
      </c>
      <c r="H25" s="11">
        <v>0</v>
      </c>
      <c r="I25" s="45">
        <v>0</v>
      </c>
      <c r="J25" s="51" t="s">
        <v>128</v>
      </c>
    </row>
    <row r="26" spans="1:10" ht="15" thickBot="1" x14ac:dyDescent="0.35">
      <c r="A26" s="792"/>
      <c r="B26" s="71"/>
      <c r="C26" s="6" t="s">
        <v>38</v>
      </c>
      <c r="D26" s="33">
        <f>+F26+G26/2+H26/2+I26/2</f>
        <v>2</v>
      </c>
      <c r="E26" s="10">
        <f t="shared" si="6"/>
        <v>2</v>
      </c>
      <c r="F26" s="24">
        <v>2</v>
      </c>
      <c r="G26" s="31">
        <v>0</v>
      </c>
      <c r="H26" s="11">
        <v>0</v>
      </c>
      <c r="I26" s="45">
        <v>0</v>
      </c>
      <c r="J26" s="51"/>
    </row>
    <row r="27" spans="1:10" ht="15" thickBot="1" x14ac:dyDescent="0.35">
      <c r="A27" s="793"/>
      <c r="B27" s="62"/>
      <c r="C27" s="12" t="s">
        <v>23</v>
      </c>
      <c r="D27" s="13">
        <f t="shared" ref="D27:I27" si="7">SUM(D21:D26)</f>
        <v>22</v>
      </c>
      <c r="E27" s="13">
        <f t="shared" si="7"/>
        <v>26</v>
      </c>
      <c r="F27" s="13">
        <f t="shared" si="7"/>
        <v>18</v>
      </c>
      <c r="G27" s="13">
        <f t="shared" si="7"/>
        <v>8</v>
      </c>
      <c r="H27" s="13">
        <f t="shared" si="7"/>
        <v>0</v>
      </c>
      <c r="I27" s="13">
        <f t="shared" si="7"/>
        <v>0</v>
      </c>
      <c r="J27" s="13"/>
    </row>
    <row r="28" spans="1:10" ht="12.75" customHeight="1" x14ac:dyDescent="0.3">
      <c r="A28" s="794">
        <v>4</v>
      </c>
      <c r="B28" s="84"/>
      <c r="C28" s="34" t="s">
        <v>37</v>
      </c>
      <c r="D28" s="10">
        <f t="shared" ref="D28:D33" si="8">+F28+G28/2+H28/2+I28/2</f>
        <v>4</v>
      </c>
      <c r="E28" s="10">
        <f t="shared" ref="E28:E33" si="9">F28+G28+H28</f>
        <v>4</v>
      </c>
      <c r="F28" s="10">
        <v>4</v>
      </c>
      <c r="G28" s="10">
        <v>0</v>
      </c>
      <c r="H28" s="10">
        <v>0</v>
      </c>
      <c r="I28" s="10">
        <v>0</v>
      </c>
      <c r="J28" s="53" t="str">
        <f>+C22</f>
        <v>DERECHO EMPRESARIAL Y LABORAL</v>
      </c>
    </row>
    <row r="29" spans="1:10" x14ac:dyDescent="0.3">
      <c r="A29" s="792"/>
      <c r="B29" s="84"/>
      <c r="C29" s="34" t="s">
        <v>34</v>
      </c>
      <c r="D29" s="10">
        <f t="shared" si="8"/>
        <v>3</v>
      </c>
      <c r="E29" s="10">
        <f t="shared" si="9"/>
        <v>4</v>
      </c>
      <c r="F29" s="10">
        <v>2</v>
      </c>
      <c r="G29" s="10">
        <v>0</v>
      </c>
      <c r="H29" s="10">
        <v>2</v>
      </c>
      <c r="I29" s="10">
        <v>0</v>
      </c>
      <c r="J29" s="53" t="s">
        <v>128</v>
      </c>
    </row>
    <row r="30" spans="1:10" ht="15" customHeight="1" x14ac:dyDescent="0.3">
      <c r="A30" s="792"/>
      <c r="B30" s="61"/>
      <c r="C30" s="67" t="s">
        <v>144</v>
      </c>
      <c r="D30" s="33">
        <v>3</v>
      </c>
      <c r="E30" s="24">
        <f>F30+G30+H30</f>
        <v>4</v>
      </c>
      <c r="F30" s="24">
        <v>0</v>
      </c>
      <c r="G30" s="31">
        <v>0</v>
      </c>
      <c r="H30" s="11">
        <v>4</v>
      </c>
      <c r="I30" s="45">
        <v>2</v>
      </c>
      <c r="J30" s="51" t="s">
        <v>38</v>
      </c>
    </row>
    <row r="31" spans="1:10" ht="15.75" customHeight="1" x14ac:dyDescent="0.3">
      <c r="A31" s="792"/>
      <c r="B31" s="61"/>
      <c r="C31" s="6" t="s">
        <v>31</v>
      </c>
      <c r="D31" s="33">
        <f>+F31+G31/2+H31/2+I31/2</f>
        <v>3</v>
      </c>
      <c r="E31" s="10">
        <f>F31+G31+H31</f>
        <v>4</v>
      </c>
      <c r="F31" s="24">
        <v>2</v>
      </c>
      <c r="G31" s="31">
        <v>2</v>
      </c>
      <c r="H31" s="11">
        <v>0</v>
      </c>
      <c r="I31" s="45">
        <v>0</v>
      </c>
      <c r="J31" s="51"/>
    </row>
    <row r="32" spans="1:10" x14ac:dyDescent="0.3">
      <c r="A32" s="792"/>
      <c r="B32" s="61"/>
      <c r="C32" s="67" t="s">
        <v>145</v>
      </c>
      <c r="D32" s="33">
        <f>+F32+G32/2+H32/2+I32/2</f>
        <v>4</v>
      </c>
      <c r="E32" s="24">
        <f>F32+G32+H32</f>
        <v>4</v>
      </c>
      <c r="F32" s="24">
        <v>2</v>
      </c>
      <c r="G32" s="31">
        <v>2</v>
      </c>
      <c r="H32" s="11">
        <v>0</v>
      </c>
      <c r="I32" s="45">
        <v>2</v>
      </c>
      <c r="J32" s="51" t="s">
        <v>141</v>
      </c>
    </row>
    <row r="33" spans="1:10" ht="15" thickBot="1" x14ac:dyDescent="0.35">
      <c r="A33" s="792"/>
      <c r="B33" s="61"/>
      <c r="C33" s="36" t="s">
        <v>36</v>
      </c>
      <c r="D33" s="68">
        <f t="shared" si="8"/>
        <v>5</v>
      </c>
      <c r="E33" s="69">
        <f t="shared" si="9"/>
        <v>6</v>
      </c>
      <c r="F33" s="70">
        <v>4</v>
      </c>
      <c r="G33" s="71">
        <v>2</v>
      </c>
      <c r="H33" s="72">
        <v>0</v>
      </c>
      <c r="I33" s="73">
        <v>0</v>
      </c>
      <c r="J33" s="74" t="s">
        <v>128</v>
      </c>
    </row>
    <row r="34" spans="1:10" ht="15" thickBot="1" x14ac:dyDescent="0.35">
      <c r="A34" s="793"/>
      <c r="B34" s="62"/>
      <c r="C34" s="12" t="s">
        <v>23</v>
      </c>
      <c r="D34" s="13">
        <f t="shared" ref="D34:I34" si="10">SUM(D28:D33)</f>
        <v>22</v>
      </c>
      <c r="E34" s="13">
        <f t="shared" si="10"/>
        <v>26</v>
      </c>
      <c r="F34" s="13">
        <f t="shared" si="10"/>
        <v>14</v>
      </c>
      <c r="G34" s="13">
        <f t="shared" si="10"/>
        <v>6</v>
      </c>
      <c r="H34" s="13">
        <f t="shared" si="10"/>
        <v>6</v>
      </c>
      <c r="I34" s="13">
        <f t="shared" si="10"/>
        <v>4</v>
      </c>
      <c r="J34" s="13"/>
    </row>
    <row r="35" spans="1:10" x14ac:dyDescent="0.3">
      <c r="A35" s="792">
        <v>5</v>
      </c>
      <c r="B35" s="61"/>
      <c r="C35" s="85" t="s">
        <v>146</v>
      </c>
      <c r="D35" s="86">
        <f>+F35+G35/2+H35/2+I35/2</f>
        <v>4</v>
      </c>
      <c r="E35" s="87">
        <f>F35+G35+H35</f>
        <v>4</v>
      </c>
      <c r="F35" s="88">
        <v>2</v>
      </c>
      <c r="G35" s="89">
        <v>2</v>
      </c>
      <c r="H35" s="90">
        <v>0</v>
      </c>
      <c r="I35" s="90">
        <v>2</v>
      </c>
      <c r="J35" s="91" t="s">
        <v>34</v>
      </c>
    </row>
    <row r="36" spans="1:10" x14ac:dyDescent="0.3">
      <c r="A36" s="792"/>
      <c r="B36" s="61"/>
      <c r="C36" s="67" t="s">
        <v>11</v>
      </c>
      <c r="D36" s="33">
        <f>+F36+G36/2+H36/2+I36/2</f>
        <v>4</v>
      </c>
      <c r="E36" s="24">
        <f>F36+G36+H36</f>
        <v>4</v>
      </c>
      <c r="F36" s="24">
        <v>0</v>
      </c>
      <c r="G36" s="31">
        <v>0</v>
      </c>
      <c r="H36" s="11">
        <v>4</v>
      </c>
      <c r="I36" s="45">
        <v>4</v>
      </c>
      <c r="J36" s="53" t="s">
        <v>145</v>
      </c>
    </row>
    <row r="37" spans="1:10" x14ac:dyDescent="0.3">
      <c r="A37" s="792"/>
      <c r="B37" s="61"/>
      <c r="C37" s="92" t="s">
        <v>8</v>
      </c>
      <c r="D37" s="83">
        <f>+F37+G37/2+H37/2+I37/2</f>
        <v>3</v>
      </c>
      <c r="E37" s="77">
        <f>F37+G37+H37</f>
        <v>4</v>
      </c>
      <c r="F37" s="77">
        <v>2</v>
      </c>
      <c r="G37" s="78">
        <v>2</v>
      </c>
      <c r="H37" s="79">
        <v>0</v>
      </c>
      <c r="I37" s="79">
        <v>0</v>
      </c>
      <c r="J37" s="93" t="s">
        <v>147</v>
      </c>
    </row>
    <row r="38" spans="1:10" x14ac:dyDescent="0.3">
      <c r="A38" s="792"/>
      <c r="B38" s="84"/>
      <c r="C38" s="75" t="s">
        <v>41</v>
      </c>
      <c r="D38" s="83">
        <f>+F38+G38/2+H38/2+I38/2</f>
        <v>4</v>
      </c>
      <c r="E38" s="76">
        <f>F38+G38+H38</f>
        <v>2</v>
      </c>
      <c r="F38" s="77">
        <v>2</v>
      </c>
      <c r="G38" s="78">
        <v>0</v>
      </c>
      <c r="H38" s="79">
        <v>0</v>
      </c>
      <c r="I38" s="79">
        <v>4</v>
      </c>
      <c r="J38" s="80"/>
    </row>
    <row r="39" spans="1:10" ht="15.75" customHeight="1" thickBot="1" x14ac:dyDescent="0.35">
      <c r="A39" s="792"/>
      <c r="B39" s="84"/>
      <c r="C39" s="34" t="s">
        <v>39</v>
      </c>
      <c r="D39" s="10">
        <f>+F39+G39/2+H39/2+I39/2</f>
        <v>3</v>
      </c>
      <c r="E39" s="10">
        <f>F39+G39+H39</f>
        <v>4</v>
      </c>
      <c r="F39" s="10">
        <v>2</v>
      </c>
      <c r="G39" s="10">
        <v>0</v>
      </c>
      <c r="H39" s="10">
        <v>2</v>
      </c>
      <c r="I39" s="10">
        <v>0</v>
      </c>
      <c r="J39" s="53" t="s">
        <v>110</v>
      </c>
    </row>
    <row r="40" spans="1:10" ht="15.75" customHeight="1" thickBot="1" x14ac:dyDescent="0.35">
      <c r="A40" s="793"/>
      <c r="B40" s="94"/>
      <c r="C40" s="20" t="s">
        <v>23</v>
      </c>
      <c r="D40" s="13">
        <f t="shared" ref="D40:I40" si="11">SUM(D35:D39)</f>
        <v>18</v>
      </c>
      <c r="E40" s="13">
        <f t="shared" si="11"/>
        <v>18</v>
      </c>
      <c r="F40" s="13">
        <f t="shared" si="11"/>
        <v>8</v>
      </c>
      <c r="G40" s="13">
        <f t="shared" si="11"/>
        <v>4</v>
      </c>
      <c r="H40" s="13">
        <f t="shared" si="11"/>
        <v>6</v>
      </c>
      <c r="I40" s="13">
        <f t="shared" si="11"/>
        <v>10</v>
      </c>
      <c r="J40" s="13"/>
    </row>
    <row r="41" spans="1:10" ht="15.75" customHeight="1" x14ac:dyDescent="0.3">
      <c r="A41" s="794">
        <v>6</v>
      </c>
      <c r="B41" s="60"/>
      <c r="C41" s="25" t="s">
        <v>40</v>
      </c>
      <c r="D41" s="7">
        <f t="shared" ref="D41:D46" si="12">+F41+G41/2+H41/2+I41/2</f>
        <v>5</v>
      </c>
      <c r="E41" s="8">
        <f t="shared" ref="E41:E46" si="13">F41+G41+H41</f>
        <v>4</v>
      </c>
      <c r="F41" s="40">
        <v>2</v>
      </c>
      <c r="G41" s="28">
        <v>0</v>
      </c>
      <c r="H41" s="9">
        <v>2</v>
      </c>
      <c r="I41" s="9">
        <v>4</v>
      </c>
      <c r="J41" s="95" t="s">
        <v>37</v>
      </c>
    </row>
    <row r="42" spans="1:10" x14ac:dyDescent="0.3">
      <c r="A42" s="792"/>
      <c r="B42" s="61"/>
      <c r="C42" s="6" t="s">
        <v>122</v>
      </c>
      <c r="D42" s="33">
        <f t="shared" si="12"/>
        <v>4</v>
      </c>
      <c r="E42" s="10">
        <f t="shared" si="13"/>
        <v>4</v>
      </c>
      <c r="F42" s="24">
        <v>4</v>
      </c>
      <c r="G42" s="31">
        <v>0</v>
      </c>
      <c r="H42" s="11">
        <v>0</v>
      </c>
      <c r="I42" s="11">
        <v>0</v>
      </c>
      <c r="J42" s="96" t="str">
        <f>+C24</f>
        <v>ENGLISH FOR BUSINESS</v>
      </c>
    </row>
    <row r="43" spans="1:10" x14ac:dyDescent="0.3">
      <c r="A43" s="792"/>
      <c r="B43" s="61"/>
      <c r="C43" s="6" t="s">
        <v>49</v>
      </c>
      <c r="D43" s="33">
        <f t="shared" si="12"/>
        <v>4</v>
      </c>
      <c r="E43" s="10">
        <f t="shared" si="13"/>
        <v>4</v>
      </c>
      <c r="F43" s="24">
        <v>2</v>
      </c>
      <c r="G43" s="31">
        <v>2</v>
      </c>
      <c r="H43" s="11">
        <v>0</v>
      </c>
      <c r="I43" s="11">
        <v>2</v>
      </c>
      <c r="J43" s="51" t="s">
        <v>148</v>
      </c>
    </row>
    <row r="44" spans="1:10" x14ac:dyDescent="0.3">
      <c r="A44" s="792"/>
      <c r="B44" s="61"/>
      <c r="C44" s="92" t="s">
        <v>14</v>
      </c>
      <c r="D44" s="83">
        <f t="shared" si="12"/>
        <v>1</v>
      </c>
      <c r="E44" s="76">
        <f t="shared" si="13"/>
        <v>1</v>
      </c>
      <c r="F44" s="77">
        <v>1</v>
      </c>
      <c r="G44" s="78">
        <v>0</v>
      </c>
      <c r="H44" s="79">
        <v>0</v>
      </c>
      <c r="I44" s="97">
        <v>0</v>
      </c>
      <c r="J44" s="98"/>
    </row>
    <row r="45" spans="1:10" ht="15" customHeight="1" x14ac:dyDescent="0.3">
      <c r="A45" s="792"/>
      <c r="B45" s="61"/>
      <c r="C45" s="6" t="s">
        <v>47</v>
      </c>
      <c r="D45" s="33">
        <f t="shared" si="12"/>
        <v>4</v>
      </c>
      <c r="E45" s="10">
        <f t="shared" si="13"/>
        <v>4</v>
      </c>
      <c r="F45" s="24">
        <v>2</v>
      </c>
      <c r="G45" s="31">
        <v>2</v>
      </c>
      <c r="H45" s="11">
        <v>0</v>
      </c>
      <c r="I45" s="11">
        <v>2</v>
      </c>
      <c r="J45" s="53" t="s">
        <v>39</v>
      </c>
    </row>
    <row r="46" spans="1:10" ht="15" thickBot="1" x14ac:dyDescent="0.35">
      <c r="A46" s="792"/>
      <c r="B46" s="61"/>
      <c r="C46" s="6" t="s">
        <v>149</v>
      </c>
      <c r="D46" s="33">
        <f t="shared" si="12"/>
        <v>4</v>
      </c>
      <c r="E46" s="10">
        <f t="shared" si="13"/>
        <v>4</v>
      </c>
      <c r="F46" s="24">
        <v>4</v>
      </c>
      <c r="G46" s="31">
        <v>0</v>
      </c>
      <c r="H46" s="11">
        <v>0</v>
      </c>
      <c r="I46" s="11">
        <v>0</v>
      </c>
      <c r="J46" s="96" t="s">
        <v>36</v>
      </c>
    </row>
    <row r="47" spans="1:10" ht="15" thickBot="1" x14ac:dyDescent="0.35">
      <c r="A47" s="793"/>
      <c r="B47" s="94"/>
      <c r="C47" s="20" t="s">
        <v>23</v>
      </c>
      <c r="D47" s="13">
        <f t="shared" ref="D47:I47" si="14">SUM(D41:D46)</f>
        <v>22</v>
      </c>
      <c r="E47" s="13">
        <f t="shared" si="14"/>
        <v>21</v>
      </c>
      <c r="F47" s="13">
        <f t="shared" si="14"/>
        <v>15</v>
      </c>
      <c r="G47" s="13">
        <f t="shared" si="14"/>
        <v>4</v>
      </c>
      <c r="H47" s="13">
        <f t="shared" si="14"/>
        <v>2</v>
      </c>
      <c r="I47" s="13">
        <f t="shared" si="14"/>
        <v>8</v>
      </c>
      <c r="J47" s="13"/>
    </row>
    <row r="48" spans="1:10" x14ac:dyDescent="0.3">
      <c r="A48" s="794">
        <v>7</v>
      </c>
      <c r="B48" s="99"/>
      <c r="C48" s="100" t="s">
        <v>150</v>
      </c>
      <c r="D48" s="31">
        <f t="shared" ref="D48:D53" si="15">+F48+G48/2+H48/2+I48/2</f>
        <v>3</v>
      </c>
      <c r="E48" s="101">
        <f t="shared" ref="E48:E53" si="16">F48+G48+H48</f>
        <v>4</v>
      </c>
      <c r="F48" s="31">
        <v>2</v>
      </c>
      <c r="G48" s="31">
        <v>2</v>
      </c>
      <c r="H48" s="102">
        <v>0</v>
      </c>
      <c r="I48" s="102">
        <v>0</v>
      </c>
      <c r="J48" s="14" t="s">
        <v>21</v>
      </c>
    </row>
    <row r="49" spans="1:10" x14ac:dyDescent="0.3">
      <c r="A49" s="792"/>
      <c r="B49" s="61"/>
      <c r="C49" s="82" t="s">
        <v>151</v>
      </c>
      <c r="D49" s="83">
        <f t="shared" si="15"/>
        <v>3</v>
      </c>
      <c r="E49" s="77">
        <f t="shared" si="16"/>
        <v>4</v>
      </c>
      <c r="F49" s="77">
        <v>2</v>
      </c>
      <c r="G49" s="78">
        <v>2</v>
      </c>
      <c r="H49" s="79">
        <v>0</v>
      </c>
      <c r="I49" s="97">
        <v>0</v>
      </c>
      <c r="J49" s="103" t="s">
        <v>149</v>
      </c>
    </row>
    <row r="50" spans="1:10" ht="15" customHeight="1" x14ac:dyDescent="0.3">
      <c r="A50" s="792"/>
      <c r="B50" s="61"/>
      <c r="C50" s="82" t="s">
        <v>152</v>
      </c>
      <c r="D50" s="83">
        <f t="shared" si="15"/>
        <v>5</v>
      </c>
      <c r="E50" s="77">
        <f t="shared" si="16"/>
        <v>4</v>
      </c>
      <c r="F50" s="77">
        <v>0</v>
      </c>
      <c r="G50" s="78">
        <v>2</v>
      </c>
      <c r="H50" s="79">
        <v>2</v>
      </c>
      <c r="I50" s="97">
        <v>6</v>
      </c>
      <c r="J50" s="103" t="s">
        <v>146</v>
      </c>
    </row>
    <row r="51" spans="1:10" ht="16.5" customHeight="1" x14ac:dyDescent="0.3">
      <c r="A51" s="792"/>
      <c r="B51" s="61"/>
      <c r="C51" s="6" t="s">
        <v>35</v>
      </c>
      <c r="D51" s="83">
        <f t="shared" si="15"/>
        <v>4</v>
      </c>
      <c r="E51" s="31">
        <f t="shared" si="16"/>
        <v>4</v>
      </c>
      <c r="F51" s="24">
        <v>0</v>
      </c>
      <c r="G51" s="31">
        <v>4</v>
      </c>
      <c r="H51" s="11">
        <v>0</v>
      </c>
      <c r="I51" s="45">
        <v>4</v>
      </c>
      <c r="J51" s="51" t="s">
        <v>8</v>
      </c>
    </row>
    <row r="52" spans="1:10" ht="15.75" customHeight="1" x14ac:dyDescent="0.3">
      <c r="A52" s="792"/>
      <c r="B52" s="84"/>
      <c r="C52" s="75" t="s">
        <v>123</v>
      </c>
      <c r="D52" s="83">
        <f t="shared" si="15"/>
        <v>3</v>
      </c>
      <c r="E52" s="76">
        <f t="shared" si="16"/>
        <v>4</v>
      </c>
      <c r="F52" s="77">
        <v>2</v>
      </c>
      <c r="G52" s="78">
        <v>2</v>
      </c>
      <c r="H52" s="79">
        <v>0</v>
      </c>
      <c r="I52" s="79">
        <v>0</v>
      </c>
      <c r="J52" s="80" t="s">
        <v>31</v>
      </c>
    </row>
    <row r="53" spans="1:10" ht="15" thickBot="1" x14ac:dyDescent="0.35">
      <c r="A53" s="792"/>
      <c r="B53" s="61"/>
      <c r="C53" s="92" t="s">
        <v>121</v>
      </c>
      <c r="D53" s="83">
        <f t="shared" si="15"/>
        <v>2</v>
      </c>
      <c r="E53" s="76">
        <f t="shared" si="16"/>
        <v>2</v>
      </c>
      <c r="F53" s="77">
        <v>2</v>
      </c>
      <c r="G53" s="78">
        <v>0</v>
      </c>
      <c r="H53" s="79">
        <v>0</v>
      </c>
      <c r="I53" s="97">
        <v>0</v>
      </c>
      <c r="J53" s="98"/>
    </row>
    <row r="54" spans="1:10" ht="22.5" customHeight="1" thickBot="1" x14ac:dyDescent="0.35">
      <c r="A54" s="793"/>
      <c r="B54" s="94"/>
      <c r="C54" s="20" t="s">
        <v>23</v>
      </c>
      <c r="D54" s="13">
        <f t="shared" ref="D54:I54" si="17">SUM(D48:D53)</f>
        <v>20</v>
      </c>
      <c r="E54" s="13">
        <f t="shared" si="17"/>
        <v>22</v>
      </c>
      <c r="F54" s="13">
        <f t="shared" si="17"/>
        <v>8</v>
      </c>
      <c r="G54" s="13">
        <f t="shared" si="17"/>
        <v>12</v>
      </c>
      <c r="H54" s="13">
        <f t="shared" si="17"/>
        <v>2</v>
      </c>
      <c r="I54" s="13">
        <f t="shared" si="17"/>
        <v>10</v>
      </c>
      <c r="J54" s="13"/>
    </row>
    <row r="55" spans="1:10" x14ac:dyDescent="0.3">
      <c r="A55" s="794">
        <v>8</v>
      </c>
      <c r="B55" s="60"/>
      <c r="C55" s="25" t="s">
        <v>153</v>
      </c>
      <c r="D55" s="8">
        <f>+F55+G55/2+H55/2+I55/2</f>
        <v>6</v>
      </c>
      <c r="E55" s="78">
        <f>F55+G55+H55</f>
        <v>4</v>
      </c>
      <c r="F55" s="40">
        <v>4</v>
      </c>
      <c r="G55" s="28">
        <v>0</v>
      </c>
      <c r="H55" s="9">
        <v>0</v>
      </c>
      <c r="I55" s="9">
        <v>4</v>
      </c>
      <c r="J55" s="104" t="s">
        <v>40</v>
      </c>
    </row>
    <row r="56" spans="1:10" x14ac:dyDescent="0.3">
      <c r="A56" s="792"/>
      <c r="B56" s="99"/>
      <c r="C56" s="15" t="s">
        <v>56</v>
      </c>
      <c r="D56" s="83">
        <f>+F56+G56/2+H56/2+I56/2</f>
        <v>5</v>
      </c>
      <c r="E56" s="78">
        <f>F56+G56+H56</f>
        <v>2</v>
      </c>
      <c r="F56" s="77">
        <v>0</v>
      </c>
      <c r="G56" s="78">
        <v>2</v>
      </c>
      <c r="H56" s="79">
        <v>0</v>
      </c>
      <c r="I56" s="79">
        <v>8</v>
      </c>
      <c r="J56" s="53" t="s">
        <v>49</v>
      </c>
    </row>
    <row r="57" spans="1:10" ht="15" thickBot="1" x14ac:dyDescent="0.35">
      <c r="A57" s="792"/>
      <c r="B57" s="84"/>
      <c r="C57" s="105" t="s">
        <v>154</v>
      </c>
      <c r="D57" s="106">
        <f>+F57+G57/2+H57/2+I57/2</f>
        <v>8</v>
      </c>
      <c r="E57" s="106">
        <v>2</v>
      </c>
      <c r="F57" s="107">
        <v>2</v>
      </c>
      <c r="G57" s="108">
        <v>0</v>
      </c>
      <c r="H57" s="109">
        <v>0</v>
      </c>
      <c r="I57" s="110">
        <v>12</v>
      </c>
      <c r="J57" s="54" t="s">
        <v>155</v>
      </c>
    </row>
    <row r="58" spans="1:10" ht="15" thickBot="1" x14ac:dyDescent="0.35">
      <c r="A58" s="793"/>
      <c r="B58" s="94"/>
      <c r="C58" s="20" t="s">
        <v>23</v>
      </c>
      <c r="D58" s="13">
        <f t="shared" ref="D58:I58" si="18">SUM(D55:D57)</f>
        <v>19</v>
      </c>
      <c r="E58" s="13">
        <f t="shared" si="18"/>
        <v>8</v>
      </c>
      <c r="F58" s="13">
        <f t="shared" si="18"/>
        <v>6</v>
      </c>
      <c r="G58" s="13">
        <f t="shared" si="18"/>
        <v>2</v>
      </c>
      <c r="H58" s="13">
        <f t="shared" si="18"/>
        <v>0</v>
      </c>
      <c r="I58" s="13">
        <f t="shared" si="18"/>
        <v>24</v>
      </c>
      <c r="J58" s="49"/>
    </row>
    <row r="59" spans="1:10" x14ac:dyDescent="0.3">
      <c r="A59" s="794">
        <v>9</v>
      </c>
      <c r="B59" s="60"/>
      <c r="C59" s="25" t="s">
        <v>111</v>
      </c>
      <c r="D59" s="33">
        <f>+F59+G59/2+H59/2+I59/2</f>
        <v>4</v>
      </c>
      <c r="E59" s="10">
        <f>F59+G59+H59</f>
        <v>4</v>
      </c>
      <c r="F59" s="40">
        <v>4</v>
      </c>
      <c r="G59" s="28">
        <v>0</v>
      </c>
      <c r="H59" s="9">
        <v>0</v>
      </c>
      <c r="I59" s="44">
        <v>0</v>
      </c>
      <c r="J59" s="55" t="str">
        <f>+C38</f>
        <v>EMPLEABILIDAD (*)</v>
      </c>
    </row>
    <row r="60" spans="1:10" x14ac:dyDescent="0.3">
      <c r="A60" s="792"/>
      <c r="B60" s="61"/>
      <c r="C60" s="6" t="s">
        <v>156</v>
      </c>
      <c r="D60" s="33">
        <f>+F60+G60/2+H60/2+I60/2</f>
        <v>6</v>
      </c>
      <c r="E60" s="24">
        <f>F60+G60+H60</f>
        <v>4</v>
      </c>
      <c r="F60" s="24">
        <v>2</v>
      </c>
      <c r="G60" s="31">
        <v>2</v>
      </c>
      <c r="H60" s="11">
        <v>0</v>
      </c>
      <c r="I60" s="45">
        <v>6</v>
      </c>
      <c r="J60" s="53" t="s">
        <v>153</v>
      </c>
    </row>
    <row r="61" spans="1:10" ht="15" thickBot="1" x14ac:dyDescent="0.35">
      <c r="A61" s="792"/>
      <c r="B61" s="61"/>
      <c r="C61" s="35" t="s">
        <v>157</v>
      </c>
      <c r="D61" s="76">
        <f>+F61+G61/2+H61/2+I61/2</f>
        <v>8</v>
      </c>
      <c r="E61" s="31">
        <v>4</v>
      </c>
      <c r="F61" s="24">
        <v>4</v>
      </c>
      <c r="G61" s="31">
        <v>0</v>
      </c>
      <c r="H61" s="11">
        <v>0</v>
      </c>
      <c r="I61" s="45">
        <v>8</v>
      </c>
      <c r="J61" s="111" t="s">
        <v>123</v>
      </c>
    </row>
    <row r="62" spans="1:10" ht="15" thickBot="1" x14ac:dyDescent="0.35">
      <c r="A62" s="793"/>
      <c r="B62" s="94"/>
      <c r="C62" s="20" t="s">
        <v>23</v>
      </c>
      <c r="D62" s="13">
        <f t="shared" ref="D62:I62" si="19">SUM(D59:D61)</f>
        <v>18</v>
      </c>
      <c r="E62" s="13">
        <f t="shared" si="19"/>
        <v>12</v>
      </c>
      <c r="F62" s="13">
        <f t="shared" si="19"/>
        <v>10</v>
      </c>
      <c r="G62" s="13">
        <f t="shared" si="19"/>
        <v>2</v>
      </c>
      <c r="H62" s="13">
        <f t="shared" si="19"/>
        <v>0</v>
      </c>
      <c r="I62" s="13">
        <f t="shared" si="19"/>
        <v>14</v>
      </c>
      <c r="J62" s="49"/>
    </row>
    <row r="63" spans="1:10" x14ac:dyDescent="0.3">
      <c r="A63" s="794">
        <v>10</v>
      </c>
      <c r="B63" s="60"/>
      <c r="C63" s="25" t="s">
        <v>112</v>
      </c>
      <c r="D63" s="7">
        <f>+F63+G63/2+H63/2+I63/2</f>
        <v>4</v>
      </c>
      <c r="E63" s="8">
        <v>4</v>
      </c>
      <c r="F63" s="40">
        <v>4</v>
      </c>
      <c r="G63" s="28">
        <v>0</v>
      </c>
      <c r="H63" s="9">
        <v>0</v>
      </c>
      <c r="I63" s="44">
        <v>0</v>
      </c>
      <c r="J63" s="14" t="str">
        <f>+C44</f>
        <v>PROYECTO SOCIAL (*)</v>
      </c>
    </row>
    <row r="64" spans="1:10" x14ac:dyDescent="0.3">
      <c r="A64" s="792"/>
      <c r="B64" s="61"/>
      <c r="C64" s="6" t="s">
        <v>158</v>
      </c>
      <c r="D64" s="33">
        <f>+F64+G64/2+H64/2+I64/2</f>
        <v>8</v>
      </c>
      <c r="E64" s="31">
        <v>4</v>
      </c>
      <c r="F64" s="24">
        <v>4</v>
      </c>
      <c r="G64" s="31">
        <v>0</v>
      </c>
      <c r="H64" s="11">
        <v>0</v>
      </c>
      <c r="I64" s="45">
        <v>8</v>
      </c>
      <c r="J64" s="51" t="s">
        <v>157</v>
      </c>
    </row>
    <row r="65" spans="1:10" ht="15" thickBot="1" x14ac:dyDescent="0.35">
      <c r="A65" s="792"/>
      <c r="B65" s="84"/>
      <c r="C65" s="112" t="s">
        <v>159</v>
      </c>
      <c r="D65" s="68">
        <f>+F65+G65/2+H65/2+I65/2</f>
        <v>6</v>
      </c>
      <c r="E65" s="69">
        <f>F65+G65+H65</f>
        <v>4</v>
      </c>
      <c r="F65" s="70">
        <v>4</v>
      </c>
      <c r="G65" s="71">
        <v>0</v>
      </c>
      <c r="H65" s="72">
        <v>0</v>
      </c>
      <c r="I65" s="72">
        <v>4</v>
      </c>
      <c r="J65" s="113" t="str">
        <f>+C55</f>
        <v>ESTRATEGIAS DE NEGOCIOS GLOBALES</v>
      </c>
    </row>
    <row r="66" spans="1:10" ht="15" thickBot="1" x14ac:dyDescent="0.35">
      <c r="A66" s="793"/>
      <c r="B66" s="94"/>
      <c r="C66" s="114" t="s">
        <v>23</v>
      </c>
      <c r="D66" s="115">
        <f t="shared" ref="D66:I66" si="20">SUM(D63:D65)</f>
        <v>18</v>
      </c>
      <c r="E66" s="115">
        <f t="shared" si="20"/>
        <v>12</v>
      </c>
      <c r="F66" s="115">
        <f t="shared" si="20"/>
        <v>12</v>
      </c>
      <c r="G66" s="115">
        <f t="shared" si="20"/>
        <v>0</v>
      </c>
      <c r="H66" s="115">
        <f t="shared" si="20"/>
        <v>0</v>
      </c>
      <c r="I66" s="115">
        <f t="shared" si="20"/>
        <v>12</v>
      </c>
      <c r="J66" s="74"/>
    </row>
    <row r="67" spans="1:10" ht="19.5" customHeight="1" thickBot="1" x14ac:dyDescent="0.35">
      <c r="A67" s="22"/>
      <c r="B67" s="116"/>
      <c r="C67" s="21" t="s">
        <v>52</v>
      </c>
      <c r="D67" s="13">
        <f t="shared" ref="D67:I67" si="21">SUM(D13+D20+D27+D34+D40+D47+D54+D58+D62+D66)</f>
        <v>200</v>
      </c>
      <c r="E67" s="13">
        <f t="shared" si="21"/>
        <v>191</v>
      </c>
      <c r="F67" s="13">
        <f t="shared" si="21"/>
        <v>125</v>
      </c>
      <c r="G67" s="13">
        <f t="shared" si="21"/>
        <v>48</v>
      </c>
      <c r="H67" s="13">
        <f t="shared" si="21"/>
        <v>18</v>
      </c>
      <c r="I67" s="13">
        <f t="shared" si="21"/>
        <v>84</v>
      </c>
      <c r="J67" s="63"/>
    </row>
    <row r="68" spans="1:10" ht="20.25" customHeight="1" x14ac:dyDescent="0.3">
      <c r="D68" s="118"/>
      <c r="E68" s="118"/>
      <c r="F68" s="118"/>
      <c r="G68" s="118"/>
      <c r="H68" s="118"/>
      <c r="I68" s="118"/>
    </row>
    <row r="69" spans="1:10" ht="6.75" customHeight="1" thickBot="1" x14ac:dyDescent="0.35">
      <c r="A69" s="26"/>
      <c r="B69" s="26"/>
      <c r="C69" s="120"/>
      <c r="D69" s="120"/>
      <c r="E69" s="120"/>
      <c r="F69" s="120"/>
      <c r="G69" s="120"/>
      <c r="H69" s="120"/>
      <c r="I69" s="120"/>
      <c r="J69" s="121"/>
    </row>
    <row r="70" spans="1:10" ht="15" thickBot="1" x14ac:dyDescent="0.35">
      <c r="A70" s="795" t="s">
        <v>160</v>
      </c>
      <c r="B70" s="796"/>
      <c r="C70" s="796"/>
      <c r="D70" s="796"/>
      <c r="E70" s="796"/>
      <c r="F70" s="796"/>
      <c r="G70" s="796"/>
      <c r="H70" s="796"/>
      <c r="I70" s="797"/>
      <c r="J70" s="122"/>
    </row>
    <row r="71" spans="1:10" ht="24.6" thickBot="1" x14ac:dyDescent="0.5">
      <c r="A71" s="123" t="s">
        <v>0</v>
      </c>
      <c r="B71" s="124" t="s">
        <v>61</v>
      </c>
      <c r="C71" s="125" t="s">
        <v>111</v>
      </c>
      <c r="D71" s="4" t="s">
        <v>2</v>
      </c>
      <c r="E71" s="126" t="s">
        <v>3</v>
      </c>
      <c r="F71" s="4" t="s">
        <v>4</v>
      </c>
      <c r="G71" s="126" t="s">
        <v>5</v>
      </c>
      <c r="H71" s="4" t="s">
        <v>6</v>
      </c>
      <c r="I71" s="4" t="s">
        <v>13</v>
      </c>
      <c r="J71" s="127"/>
    </row>
    <row r="72" spans="1:10" ht="15" thickBot="1" x14ac:dyDescent="0.35">
      <c r="A72" s="38">
        <v>9</v>
      </c>
      <c r="B72" s="38"/>
      <c r="C72" s="128" t="s">
        <v>161</v>
      </c>
      <c r="D72" s="129">
        <f>+F72+G72/2+H72/2+I72/2</f>
        <v>4</v>
      </c>
      <c r="E72" s="130">
        <f>F72+G72+H72</f>
        <v>4</v>
      </c>
      <c r="F72" s="130">
        <v>4</v>
      </c>
      <c r="G72" s="131">
        <v>0</v>
      </c>
      <c r="H72" s="130">
        <v>0</v>
      </c>
      <c r="I72" s="132">
        <v>0</v>
      </c>
      <c r="J72" s="133"/>
    </row>
    <row r="73" spans="1:10" ht="15" thickBot="1" x14ac:dyDescent="0.35">
      <c r="A73" s="38">
        <v>9</v>
      </c>
      <c r="B73" s="38"/>
      <c r="C73" s="134" t="s">
        <v>162</v>
      </c>
      <c r="D73" s="129">
        <f>+F73+G73/2+H73/2+I73/2</f>
        <v>4</v>
      </c>
      <c r="E73" s="135">
        <f>F73+G73+H73</f>
        <v>4</v>
      </c>
      <c r="F73" s="130">
        <v>4</v>
      </c>
      <c r="G73" s="131">
        <v>0</v>
      </c>
      <c r="H73" s="130">
        <v>0</v>
      </c>
      <c r="I73" s="132">
        <v>0</v>
      </c>
    </row>
    <row r="74" spans="1:10" ht="15" thickBot="1" x14ac:dyDescent="0.35">
      <c r="A74" s="27">
        <v>9</v>
      </c>
      <c r="B74" s="27"/>
      <c r="C74" s="128" t="s">
        <v>163</v>
      </c>
      <c r="D74" s="129">
        <f>+F74+G74/2+H74/2+I74/2</f>
        <v>4</v>
      </c>
      <c r="E74" s="130">
        <f>F74+G74+H74</f>
        <v>4</v>
      </c>
      <c r="F74" s="130">
        <v>4</v>
      </c>
      <c r="G74" s="131">
        <v>0</v>
      </c>
      <c r="H74" s="130">
        <v>0</v>
      </c>
      <c r="I74" s="132">
        <v>0</v>
      </c>
    </row>
    <row r="75" spans="1:10" ht="15" thickBot="1" x14ac:dyDescent="0.35">
      <c r="A75" s="136"/>
      <c r="B75" s="37"/>
      <c r="C75" s="137"/>
      <c r="D75" s="137"/>
      <c r="E75" s="137"/>
      <c r="F75" s="137"/>
      <c r="G75" s="137"/>
      <c r="H75" s="137"/>
      <c r="I75" s="138"/>
    </row>
    <row r="76" spans="1:10" ht="25.5" customHeight="1" thickBot="1" x14ac:dyDescent="0.35">
      <c r="A76" s="139" t="s">
        <v>0</v>
      </c>
      <c r="B76" s="124" t="s">
        <v>61</v>
      </c>
      <c r="C76" s="125" t="s">
        <v>113</v>
      </c>
      <c r="D76" s="4" t="s">
        <v>2</v>
      </c>
      <c r="E76" s="126" t="s">
        <v>3</v>
      </c>
      <c r="F76" s="4" t="s">
        <v>4</v>
      </c>
      <c r="G76" s="4" t="s">
        <v>5</v>
      </c>
      <c r="H76" s="4" t="s">
        <v>6</v>
      </c>
      <c r="I76" s="42" t="s">
        <v>13</v>
      </c>
    </row>
    <row r="77" spans="1:10" ht="15" thickBot="1" x14ac:dyDescent="0.35">
      <c r="A77" s="38">
        <v>10</v>
      </c>
      <c r="B77" s="38"/>
      <c r="C77" s="128" t="s">
        <v>164</v>
      </c>
      <c r="D77" s="129">
        <f>+F77+G77/2+H77/2+I77/2</f>
        <v>4</v>
      </c>
      <c r="E77" s="130">
        <f>F77+G77+H77</f>
        <v>4</v>
      </c>
      <c r="F77" s="130">
        <v>4</v>
      </c>
      <c r="G77" s="130">
        <v>0</v>
      </c>
      <c r="H77" s="130">
        <v>0</v>
      </c>
      <c r="I77" s="140">
        <v>0</v>
      </c>
    </row>
    <row r="78" spans="1:10" ht="15" thickBot="1" x14ac:dyDescent="0.35">
      <c r="A78" s="141">
        <v>10</v>
      </c>
      <c r="B78" s="141"/>
      <c r="C78" s="142" t="s">
        <v>165</v>
      </c>
      <c r="D78" s="129">
        <f>+F78+G78/2+H78/2+I78/2</f>
        <v>4</v>
      </c>
      <c r="E78" s="135">
        <f>F78+G78+H78</f>
        <v>4</v>
      </c>
      <c r="F78" s="130">
        <v>4</v>
      </c>
      <c r="G78" s="130">
        <v>0</v>
      </c>
      <c r="H78" s="130">
        <v>0</v>
      </c>
      <c r="I78" s="140">
        <v>0</v>
      </c>
    </row>
    <row r="79" spans="1:10" ht="15" thickBot="1" x14ac:dyDescent="0.35">
      <c r="A79" s="141">
        <v>10</v>
      </c>
      <c r="B79" s="141"/>
      <c r="C79" s="142" t="s">
        <v>166</v>
      </c>
      <c r="D79" s="129">
        <f>+F79+G79/2+H79/2+I79/2</f>
        <v>4</v>
      </c>
      <c r="E79" s="130">
        <f>F79+G79+H79</f>
        <v>4</v>
      </c>
      <c r="F79" s="143">
        <v>4</v>
      </c>
      <c r="G79" s="143">
        <v>0</v>
      </c>
      <c r="H79" s="143">
        <v>0</v>
      </c>
      <c r="I79" s="144">
        <v>0</v>
      </c>
      <c r="J79" s="2"/>
    </row>
    <row r="80" spans="1:10" ht="15" thickBot="1" x14ac:dyDescent="0.35"/>
    <row r="81" spans="1:10" ht="15" thickBot="1" x14ac:dyDescent="0.35">
      <c r="A81" s="57" t="s">
        <v>115</v>
      </c>
      <c r="B81" s="58"/>
      <c r="C81" s="58"/>
      <c r="D81" s="58"/>
      <c r="E81" s="58"/>
      <c r="F81" s="58"/>
      <c r="G81" s="58"/>
      <c r="H81" s="58"/>
      <c r="I81" s="59"/>
      <c r="J81" s="145"/>
    </row>
  </sheetData>
  <mergeCells count="15">
    <mergeCell ref="A14:A20"/>
    <mergeCell ref="A1:J1"/>
    <mergeCell ref="A2:J2"/>
    <mergeCell ref="A3:J3"/>
    <mergeCell ref="A4:J4"/>
    <mergeCell ref="A7:A13"/>
    <mergeCell ref="A59:A62"/>
    <mergeCell ref="A63:A66"/>
    <mergeCell ref="A70:I70"/>
    <mergeCell ref="A21:A27"/>
    <mergeCell ref="A28:A34"/>
    <mergeCell ref="A35:A40"/>
    <mergeCell ref="A41:A47"/>
    <mergeCell ref="A48:A54"/>
    <mergeCell ref="A55:A58"/>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4B7C0-4F92-4594-9453-23D24FD14650}">
  <dimension ref="A1:K59"/>
  <sheetViews>
    <sheetView topLeftCell="D43" workbookViewId="0">
      <selection activeCell="I65" sqref="I65"/>
    </sheetView>
  </sheetViews>
  <sheetFormatPr baseColWidth="10" defaultRowHeight="10.8" x14ac:dyDescent="0.2"/>
  <cols>
    <col min="1" max="1" width="9.77734375" style="391" customWidth="1"/>
    <col min="2" max="2" width="11.5546875" style="408"/>
    <col min="3" max="3" width="29.88671875" style="408" customWidth="1"/>
    <col min="4" max="4" width="11.5546875" style="18"/>
    <col min="5" max="5" width="11.5546875" style="408"/>
    <col min="6" max="6" width="40.109375" style="408" bestFit="1" customWidth="1"/>
    <col min="7" max="8" width="11.5546875" style="18"/>
    <col min="9" max="9" width="37.6640625" style="18" bestFit="1" customWidth="1"/>
    <col min="10" max="10" width="11.5546875" style="18"/>
    <col min="11" max="11" width="28.6640625" style="18" customWidth="1"/>
    <col min="12" max="16384" width="11.5546875" style="18"/>
  </cols>
  <sheetData>
    <row r="1" spans="1:11" s="119" customFormat="1" ht="19.95" customHeight="1" x14ac:dyDescent="0.2">
      <c r="A1" s="369"/>
      <c r="B1" s="406"/>
      <c r="C1" s="406"/>
      <c r="D1" s="369"/>
      <c r="E1" s="406"/>
      <c r="F1" s="406"/>
      <c r="G1" s="370"/>
      <c r="H1" s="370"/>
    </row>
    <row r="2" spans="1:11" s="119" customFormat="1" ht="19.95" customHeight="1" x14ac:dyDescent="0.2">
      <c r="A2" s="737"/>
      <c r="B2" s="737"/>
      <c r="C2" s="737"/>
      <c r="D2" s="737"/>
      <c r="E2" s="407"/>
      <c r="F2" s="406"/>
      <c r="G2" s="370"/>
      <c r="H2" s="370"/>
    </row>
    <row r="3" spans="1:11" s="119" customFormat="1" ht="19.95" customHeight="1" x14ac:dyDescent="0.2">
      <c r="A3" s="447"/>
      <c r="B3" s="447"/>
      <c r="C3" s="447"/>
      <c r="D3" s="447"/>
      <c r="E3" s="407"/>
      <c r="F3" s="406"/>
      <c r="G3" s="370"/>
      <c r="H3" s="370"/>
    </row>
    <row r="4" spans="1:11" s="119" customFormat="1" ht="19.95" customHeight="1" x14ac:dyDescent="0.2">
      <c r="A4" s="744" t="s">
        <v>278</v>
      </c>
      <c r="B4" s="744"/>
      <c r="C4" s="744"/>
      <c r="D4" s="744"/>
      <c r="E4" s="744"/>
      <c r="F4" s="744"/>
      <c r="G4" s="744"/>
      <c r="H4" s="744"/>
      <c r="I4" s="744"/>
      <c r="J4" s="744"/>
    </row>
    <row r="5" spans="1:11" s="119" customFormat="1" ht="19.95" customHeight="1" x14ac:dyDescent="0.2">
      <c r="A5" s="744" t="s">
        <v>327</v>
      </c>
      <c r="B5" s="744"/>
      <c r="C5" s="744"/>
      <c r="D5" s="744"/>
      <c r="E5" s="744"/>
      <c r="F5" s="744"/>
      <c r="G5" s="744"/>
      <c r="H5" s="744"/>
      <c r="I5" s="744"/>
      <c r="J5" s="744"/>
    </row>
    <row r="6" spans="1:11" s="119" customFormat="1" ht="19.95" customHeight="1" thickBot="1" x14ac:dyDescent="0.25">
      <c r="A6" s="447"/>
      <c r="B6" s="407"/>
      <c r="C6" s="407"/>
      <c r="D6" s="447"/>
      <c r="E6" s="407"/>
      <c r="F6" s="407"/>
      <c r="G6" s="447"/>
      <c r="H6" s="447"/>
    </row>
    <row r="7" spans="1:11" s="119" customFormat="1" ht="22.5" customHeight="1" thickBot="1" x14ac:dyDescent="0.25">
      <c r="A7" s="738" t="s">
        <v>279</v>
      </c>
      <c r="B7" s="739"/>
      <c r="C7" s="739"/>
      <c r="D7" s="740"/>
      <c r="E7" s="741" t="s">
        <v>280</v>
      </c>
      <c r="F7" s="742"/>
      <c r="G7" s="742"/>
      <c r="H7" s="741" t="s">
        <v>317</v>
      </c>
      <c r="I7" s="742"/>
      <c r="J7" s="742"/>
    </row>
    <row r="8" spans="1:11" s="119" customFormat="1" ht="25.5" customHeight="1" x14ac:dyDescent="0.2">
      <c r="A8" s="448" t="s">
        <v>0</v>
      </c>
      <c r="B8" s="449" t="s">
        <v>281</v>
      </c>
      <c r="C8" s="449" t="s">
        <v>282</v>
      </c>
      <c r="D8" s="399" t="s">
        <v>283</v>
      </c>
      <c r="E8" s="372" t="s">
        <v>281</v>
      </c>
      <c r="F8" s="373" t="s">
        <v>284</v>
      </c>
      <c r="G8" s="364" t="s">
        <v>285</v>
      </c>
      <c r="H8" s="372" t="s">
        <v>281</v>
      </c>
      <c r="I8" s="688" t="s">
        <v>507</v>
      </c>
      <c r="J8" s="364" t="s">
        <v>285</v>
      </c>
      <c r="K8" s="418" t="s">
        <v>326</v>
      </c>
    </row>
    <row r="9" spans="1:11" s="208" customFormat="1" ht="15" customHeight="1" x14ac:dyDescent="0.2">
      <c r="A9" s="695">
        <v>1</v>
      </c>
      <c r="B9" s="696" t="s">
        <v>65</v>
      </c>
      <c r="C9" s="375" t="s">
        <v>60</v>
      </c>
      <c r="D9" s="695">
        <v>2</v>
      </c>
      <c r="E9" s="695" t="s">
        <v>65</v>
      </c>
      <c r="F9" s="696" t="s">
        <v>287</v>
      </c>
      <c r="G9" s="375">
        <v>2</v>
      </c>
      <c r="H9" s="366"/>
      <c r="I9" s="697"/>
      <c r="J9" s="366"/>
      <c r="K9" s="687"/>
    </row>
    <row r="10" spans="1:11" s="208" customFormat="1" ht="15" customHeight="1" x14ac:dyDescent="0.2">
      <c r="A10" s="695">
        <v>1</v>
      </c>
      <c r="B10" s="696" t="s">
        <v>66</v>
      </c>
      <c r="C10" s="375" t="s">
        <v>373</v>
      </c>
      <c r="D10" s="695">
        <v>5</v>
      </c>
      <c r="E10" s="695" t="s">
        <v>66</v>
      </c>
      <c r="F10" s="698" t="s">
        <v>19</v>
      </c>
      <c r="G10" s="375">
        <v>5</v>
      </c>
      <c r="H10" s="366"/>
      <c r="I10" s="697"/>
      <c r="J10" s="699"/>
      <c r="K10" s="687"/>
    </row>
    <row r="11" spans="1:11" s="208" customFormat="1" ht="15" customHeight="1" x14ac:dyDescent="0.2">
      <c r="A11" s="695">
        <v>9</v>
      </c>
      <c r="B11" s="696" t="s">
        <v>68</v>
      </c>
      <c r="C11" s="700" t="s">
        <v>318</v>
      </c>
      <c r="D11" s="381">
        <v>2</v>
      </c>
      <c r="E11" s="695" t="s">
        <v>68</v>
      </c>
      <c r="F11" s="701" t="s">
        <v>318</v>
      </c>
      <c r="G11" s="381">
        <v>2</v>
      </c>
      <c r="H11" s="377"/>
      <c r="I11" s="701"/>
      <c r="J11" s="379"/>
      <c r="K11" s="687"/>
    </row>
    <row r="12" spans="1:11" s="208" customFormat="1" ht="15" customHeight="1" x14ac:dyDescent="0.2">
      <c r="A12" s="695">
        <v>2</v>
      </c>
      <c r="B12" s="696" t="s">
        <v>75</v>
      </c>
      <c r="C12" s="375" t="s">
        <v>27</v>
      </c>
      <c r="D12" s="695">
        <v>2</v>
      </c>
      <c r="E12" s="695" t="s">
        <v>75</v>
      </c>
      <c r="F12" s="701" t="s">
        <v>497</v>
      </c>
      <c r="G12" s="375">
        <v>2</v>
      </c>
      <c r="H12" s="377"/>
      <c r="I12" s="701"/>
      <c r="J12" s="379"/>
      <c r="K12" s="687"/>
    </row>
    <row r="13" spans="1:11" s="208" customFormat="1" ht="15" customHeight="1" x14ac:dyDescent="0.2">
      <c r="A13" s="695">
        <v>1</v>
      </c>
      <c r="B13" s="696" t="s">
        <v>70</v>
      </c>
      <c r="C13" s="375" t="s">
        <v>375</v>
      </c>
      <c r="D13" s="695">
        <v>5</v>
      </c>
      <c r="E13" s="695" t="s">
        <v>70</v>
      </c>
      <c r="F13" s="701" t="s">
        <v>498</v>
      </c>
      <c r="G13" s="375">
        <v>5</v>
      </c>
      <c r="H13" s="366" t="s">
        <v>434</v>
      </c>
      <c r="I13" s="701" t="s">
        <v>435</v>
      </c>
      <c r="J13" s="379">
        <v>1</v>
      </c>
      <c r="K13" s="376"/>
    </row>
    <row r="14" spans="1:11" s="208" customFormat="1" ht="15" customHeight="1" x14ac:dyDescent="0.2">
      <c r="A14" s="695">
        <v>1</v>
      </c>
      <c r="B14" s="696" t="s">
        <v>76</v>
      </c>
      <c r="C14" s="375" t="s">
        <v>511</v>
      </c>
      <c r="D14" s="695">
        <v>1</v>
      </c>
      <c r="E14" s="695" t="s">
        <v>76</v>
      </c>
      <c r="F14" s="376" t="s">
        <v>44</v>
      </c>
      <c r="G14" s="375">
        <v>1</v>
      </c>
      <c r="H14" s="450"/>
      <c r="I14" s="680"/>
      <c r="J14" s="450"/>
      <c r="K14" s="681"/>
    </row>
    <row r="15" spans="1:11" s="208" customFormat="1" ht="15" customHeight="1" x14ac:dyDescent="0.2">
      <c r="A15" s="695">
        <v>2</v>
      </c>
      <c r="B15" s="696" t="s">
        <v>71</v>
      </c>
      <c r="C15" s="375" t="s">
        <v>129</v>
      </c>
      <c r="D15" s="695">
        <v>5</v>
      </c>
      <c r="E15" s="695" t="s">
        <v>71</v>
      </c>
      <c r="F15" s="701" t="s">
        <v>176</v>
      </c>
      <c r="G15" s="375">
        <v>5</v>
      </c>
      <c r="H15" s="366" t="s">
        <v>436</v>
      </c>
      <c r="I15" s="701" t="s">
        <v>176</v>
      </c>
      <c r="J15" s="366">
        <v>5</v>
      </c>
      <c r="K15" s="376"/>
    </row>
    <row r="16" spans="1:11" s="208" customFormat="1" ht="15" customHeight="1" x14ac:dyDescent="0.2">
      <c r="A16" s="695">
        <v>2</v>
      </c>
      <c r="B16" s="696" t="s">
        <v>77</v>
      </c>
      <c r="C16" s="375" t="s">
        <v>377</v>
      </c>
      <c r="D16" s="695">
        <v>5</v>
      </c>
      <c r="E16" s="695" t="s">
        <v>77</v>
      </c>
      <c r="F16" s="701" t="s">
        <v>499</v>
      </c>
      <c r="G16" s="375">
        <v>5</v>
      </c>
      <c r="H16" s="366"/>
      <c r="I16" s="698"/>
      <c r="J16" s="366">
        <v>3</v>
      </c>
      <c r="K16" s="376"/>
    </row>
    <row r="17" spans="1:11" s="208" customFormat="1" ht="15" customHeight="1" x14ac:dyDescent="0.2">
      <c r="A17" s="695">
        <v>1</v>
      </c>
      <c r="B17" s="696" t="s">
        <v>69</v>
      </c>
      <c r="C17" s="375" t="s">
        <v>21</v>
      </c>
      <c r="D17" s="695">
        <v>4</v>
      </c>
      <c r="E17" s="695" t="s">
        <v>69</v>
      </c>
      <c r="F17" s="701" t="s">
        <v>21</v>
      </c>
      <c r="G17" s="375">
        <v>4</v>
      </c>
      <c r="H17" s="366" t="s">
        <v>439</v>
      </c>
      <c r="I17" s="701" t="s">
        <v>21</v>
      </c>
      <c r="J17" s="366">
        <v>2</v>
      </c>
      <c r="K17" s="376"/>
    </row>
    <row r="18" spans="1:11" s="208" customFormat="1" ht="15" customHeight="1" x14ac:dyDescent="0.2">
      <c r="A18" s="695">
        <v>1</v>
      </c>
      <c r="B18" s="696" t="s">
        <v>140</v>
      </c>
      <c r="C18" s="375" t="s">
        <v>141</v>
      </c>
      <c r="D18" s="695">
        <v>4</v>
      </c>
      <c r="E18" s="695" t="s">
        <v>67</v>
      </c>
      <c r="F18" s="701" t="s">
        <v>20</v>
      </c>
      <c r="G18" s="375">
        <v>4</v>
      </c>
      <c r="H18" s="366" t="s">
        <v>437</v>
      </c>
      <c r="I18" s="701" t="s">
        <v>174</v>
      </c>
      <c r="J18" s="379">
        <v>1</v>
      </c>
      <c r="K18" s="376"/>
    </row>
    <row r="19" spans="1:11" s="208" customFormat="1" ht="15" customHeight="1" x14ac:dyDescent="0.2">
      <c r="A19" s="695">
        <f t="shared" ref="A19:A21" si="0">+A12+1</f>
        <v>3</v>
      </c>
      <c r="B19" s="696"/>
      <c r="C19" s="375"/>
      <c r="D19" s="695"/>
      <c r="E19" s="695"/>
      <c r="F19" s="376"/>
      <c r="G19" s="375"/>
      <c r="H19" s="366"/>
      <c r="I19" s="701"/>
      <c r="J19" s="366">
        <v>2</v>
      </c>
      <c r="K19" s="376"/>
    </row>
    <row r="20" spans="1:11" s="208" customFormat="1" ht="15" customHeight="1" x14ac:dyDescent="0.2">
      <c r="A20" s="695">
        <f t="shared" si="0"/>
        <v>2</v>
      </c>
      <c r="B20" s="696"/>
      <c r="C20" s="375"/>
      <c r="D20" s="695"/>
      <c r="E20" s="695" t="s">
        <v>78</v>
      </c>
      <c r="F20" s="701" t="s">
        <v>29</v>
      </c>
      <c r="G20" s="375">
        <v>5</v>
      </c>
      <c r="H20" s="695"/>
      <c r="I20" s="701"/>
      <c r="J20" s="375"/>
      <c r="K20" s="383"/>
    </row>
    <row r="21" spans="1:11" s="208" customFormat="1" ht="15" customHeight="1" x14ac:dyDescent="0.2">
      <c r="A21" s="695">
        <f t="shared" si="0"/>
        <v>2</v>
      </c>
      <c r="B21" s="696"/>
      <c r="C21" s="375"/>
      <c r="D21" s="695"/>
      <c r="E21" s="695" t="s">
        <v>83</v>
      </c>
      <c r="F21" s="701" t="s">
        <v>33</v>
      </c>
      <c r="G21" s="375">
        <v>5</v>
      </c>
      <c r="H21" s="695"/>
      <c r="I21" s="701"/>
      <c r="J21" s="375"/>
      <c r="K21" s="383"/>
    </row>
    <row r="22" spans="1:11" s="382" customFormat="1" ht="18" customHeight="1" x14ac:dyDescent="0.2">
      <c r="A22" s="689">
        <v>3</v>
      </c>
      <c r="B22" s="690"/>
      <c r="C22" s="690"/>
      <c r="D22" s="691"/>
      <c r="E22" s="695" t="s">
        <v>73</v>
      </c>
      <c r="F22" s="701" t="s">
        <v>25</v>
      </c>
      <c r="G22" s="375">
        <v>3</v>
      </c>
      <c r="H22" s="146" t="s">
        <v>450</v>
      </c>
      <c r="I22" s="701" t="s">
        <v>508</v>
      </c>
      <c r="J22" s="375">
        <v>4</v>
      </c>
      <c r="K22" s="383"/>
    </row>
    <row r="23" spans="1:11" s="17" customFormat="1" ht="15" customHeight="1" x14ac:dyDescent="0.2">
      <c r="A23" s="388">
        <v>3</v>
      </c>
      <c r="B23" s="451"/>
      <c r="C23" s="451"/>
      <c r="D23" s="383"/>
      <c r="E23" s="695" t="s">
        <v>74</v>
      </c>
      <c r="F23" s="701" t="s">
        <v>26</v>
      </c>
      <c r="G23" s="375">
        <v>3</v>
      </c>
      <c r="H23" s="146" t="s">
        <v>442</v>
      </c>
      <c r="I23" s="701" t="s">
        <v>187</v>
      </c>
      <c r="J23" s="375">
        <v>2</v>
      </c>
      <c r="K23" s="383"/>
    </row>
    <row r="24" spans="1:11" s="17" customFormat="1" ht="15" customHeight="1" x14ac:dyDescent="0.2">
      <c r="A24" s="388">
        <v>3</v>
      </c>
      <c r="B24" s="451"/>
      <c r="C24" s="451"/>
      <c r="D24" s="383"/>
      <c r="E24" s="695" t="s">
        <v>80</v>
      </c>
      <c r="F24" s="701" t="s">
        <v>310</v>
      </c>
      <c r="G24" s="375">
        <v>3</v>
      </c>
      <c r="H24" s="146" t="s">
        <v>433</v>
      </c>
      <c r="I24" s="701" t="s">
        <v>310</v>
      </c>
      <c r="J24" s="375">
        <v>1</v>
      </c>
      <c r="K24" s="383"/>
    </row>
    <row r="25" spans="1:11" s="17" customFormat="1" ht="15" customHeight="1" x14ac:dyDescent="0.2">
      <c r="A25" s="388">
        <v>3</v>
      </c>
      <c r="B25" s="451"/>
      <c r="C25" s="451"/>
      <c r="D25" s="383"/>
      <c r="E25" s="695" t="s">
        <v>84</v>
      </c>
      <c r="F25" s="701" t="s">
        <v>34</v>
      </c>
      <c r="G25" s="375">
        <v>3</v>
      </c>
      <c r="H25" s="146" t="s">
        <v>444</v>
      </c>
      <c r="I25" s="701" t="s">
        <v>34</v>
      </c>
      <c r="J25" s="375">
        <v>2</v>
      </c>
      <c r="K25" s="386"/>
    </row>
    <row r="26" spans="1:11" s="17" customFormat="1" ht="15" customHeight="1" x14ac:dyDescent="0.2">
      <c r="A26" s="388">
        <v>3</v>
      </c>
      <c r="B26" s="451"/>
      <c r="C26" s="451"/>
      <c r="D26" s="383"/>
      <c r="E26" s="695" t="s">
        <v>87</v>
      </c>
      <c r="F26" s="701" t="s">
        <v>500</v>
      </c>
      <c r="G26" s="375">
        <v>5</v>
      </c>
      <c r="H26" s="695"/>
      <c r="I26" s="701" t="s">
        <v>509</v>
      </c>
      <c r="J26" s="375">
        <v>4</v>
      </c>
      <c r="K26" s="383"/>
    </row>
    <row r="27" spans="1:11" s="146" customFormat="1" ht="10.199999999999999" x14ac:dyDescent="0.2">
      <c r="A27" s="388">
        <v>3</v>
      </c>
      <c r="B27" s="451"/>
      <c r="C27" s="451"/>
      <c r="D27" s="383"/>
      <c r="E27" s="695" t="s">
        <v>72</v>
      </c>
      <c r="F27" s="701" t="s">
        <v>24</v>
      </c>
      <c r="G27" s="375">
        <v>3</v>
      </c>
      <c r="H27" s="146" t="s">
        <v>448</v>
      </c>
      <c r="I27" s="632" t="s">
        <v>449</v>
      </c>
      <c r="J27" s="633">
        <v>5</v>
      </c>
      <c r="K27" s="386"/>
    </row>
    <row r="28" spans="1:11" s="17" customFormat="1" ht="15" customHeight="1" x14ac:dyDescent="0.2">
      <c r="A28" s="388">
        <v>4</v>
      </c>
      <c r="B28" s="451"/>
      <c r="C28" s="451"/>
      <c r="D28" s="383"/>
      <c r="E28" s="695" t="s">
        <v>88</v>
      </c>
      <c r="F28" s="701" t="s">
        <v>37</v>
      </c>
      <c r="G28" s="375">
        <v>5</v>
      </c>
      <c r="H28" s="146" t="s">
        <v>456</v>
      </c>
      <c r="I28" s="701" t="s">
        <v>37</v>
      </c>
      <c r="J28" s="375">
        <v>7</v>
      </c>
      <c r="K28" s="386"/>
    </row>
    <row r="29" spans="1:11" s="17" customFormat="1" ht="15" customHeight="1" x14ac:dyDescent="0.2">
      <c r="A29" s="682">
        <v>4</v>
      </c>
      <c r="B29" s="702" t="s">
        <v>81</v>
      </c>
      <c r="C29" s="703" t="s">
        <v>133</v>
      </c>
      <c r="D29" s="704">
        <v>4</v>
      </c>
      <c r="E29" s="695" t="s">
        <v>81</v>
      </c>
      <c r="F29" s="701" t="s">
        <v>289</v>
      </c>
      <c r="G29" s="375">
        <v>4</v>
      </c>
      <c r="H29" s="146" t="s">
        <v>443</v>
      </c>
      <c r="I29" s="701" t="s">
        <v>192</v>
      </c>
      <c r="J29" s="375">
        <v>1</v>
      </c>
      <c r="K29" s="386"/>
    </row>
    <row r="30" spans="1:11" s="17" customFormat="1" ht="15" customHeight="1" x14ac:dyDescent="0.2">
      <c r="A30" s="683"/>
      <c r="B30" s="684"/>
      <c r="C30" s="684"/>
      <c r="D30" s="685"/>
      <c r="E30" s="695" t="s">
        <v>91</v>
      </c>
      <c r="F30" s="701" t="s">
        <v>39</v>
      </c>
      <c r="G30" s="375">
        <v>4</v>
      </c>
      <c r="H30" s="146" t="s">
        <v>453</v>
      </c>
      <c r="I30" s="701" t="s">
        <v>39</v>
      </c>
      <c r="J30" s="375">
        <v>4</v>
      </c>
      <c r="K30" s="386"/>
    </row>
    <row r="31" spans="1:11" s="17" customFormat="1" ht="15" customHeight="1" x14ac:dyDescent="0.2">
      <c r="A31" s="683"/>
      <c r="B31" s="684"/>
      <c r="C31" s="684"/>
      <c r="D31" s="686"/>
      <c r="E31" s="695" t="s">
        <v>93</v>
      </c>
      <c r="F31" s="701" t="s">
        <v>40</v>
      </c>
      <c r="G31" s="375">
        <v>4</v>
      </c>
      <c r="H31" s="146" t="s">
        <v>452</v>
      </c>
      <c r="I31" s="701" t="s">
        <v>40</v>
      </c>
      <c r="J31" s="375">
        <v>4</v>
      </c>
      <c r="K31" s="386"/>
    </row>
    <row r="32" spans="1:11" s="17" customFormat="1" ht="15" customHeight="1" x14ac:dyDescent="0.2">
      <c r="A32" s="683"/>
      <c r="B32" s="684"/>
      <c r="C32" s="684"/>
      <c r="D32" s="686"/>
      <c r="E32" s="695" t="s">
        <v>85</v>
      </c>
      <c r="F32" s="701" t="s">
        <v>501</v>
      </c>
      <c r="G32" s="375">
        <v>3</v>
      </c>
      <c r="H32" s="695"/>
      <c r="I32" s="701"/>
      <c r="J32" s="375"/>
      <c r="K32" s="386"/>
    </row>
    <row r="33" spans="1:11" s="17" customFormat="1" ht="15" customHeight="1" x14ac:dyDescent="0.2">
      <c r="A33" s="683"/>
      <c r="B33" s="684"/>
      <c r="C33" s="684"/>
      <c r="D33" s="685"/>
      <c r="E33" s="695" t="s">
        <v>94</v>
      </c>
      <c r="F33" s="701" t="s">
        <v>502</v>
      </c>
      <c r="G33" s="375">
        <v>4</v>
      </c>
      <c r="H33" s="695"/>
      <c r="I33" s="701"/>
      <c r="J33" s="375"/>
      <c r="K33" s="386"/>
    </row>
    <row r="34" spans="1:11" s="17" customFormat="1" ht="15" customHeight="1" x14ac:dyDescent="0.2">
      <c r="A34" s="683"/>
      <c r="B34" s="684"/>
      <c r="C34" s="684"/>
      <c r="D34" s="685"/>
      <c r="E34" s="695" t="s">
        <v>79</v>
      </c>
      <c r="F34" s="701" t="s">
        <v>30</v>
      </c>
      <c r="G34" s="375">
        <v>3</v>
      </c>
      <c r="H34" s="695"/>
      <c r="I34" s="701"/>
      <c r="J34" s="375"/>
      <c r="K34" s="386"/>
    </row>
    <row r="35" spans="1:11" s="17" customFormat="1" ht="15" customHeight="1" x14ac:dyDescent="0.2">
      <c r="A35" s="683"/>
      <c r="B35" s="684"/>
      <c r="C35" s="684"/>
      <c r="D35" s="685"/>
      <c r="E35" s="695" t="s">
        <v>96</v>
      </c>
      <c r="F35" s="701" t="s">
        <v>43</v>
      </c>
      <c r="G35" s="375">
        <v>5</v>
      </c>
      <c r="H35" s="146" t="s">
        <v>458</v>
      </c>
      <c r="I35" s="701" t="s">
        <v>43</v>
      </c>
      <c r="J35" s="375" t="s">
        <v>510</v>
      </c>
      <c r="K35" s="386"/>
    </row>
    <row r="36" spans="1:11" s="17" customFormat="1" ht="15" customHeight="1" x14ac:dyDescent="0.2">
      <c r="A36" s="683"/>
      <c r="B36" s="684"/>
      <c r="C36" s="684"/>
      <c r="D36" s="686"/>
      <c r="E36" s="695" t="s">
        <v>97</v>
      </c>
      <c r="F36" s="701" t="s">
        <v>503</v>
      </c>
      <c r="G36" s="375">
        <v>3</v>
      </c>
      <c r="H36" s="695"/>
      <c r="I36" s="701"/>
      <c r="J36" s="375"/>
      <c r="K36" s="386"/>
    </row>
    <row r="37" spans="1:11" s="17" customFormat="1" ht="15" customHeight="1" x14ac:dyDescent="0.2">
      <c r="A37" s="683"/>
      <c r="B37" s="684"/>
      <c r="C37" s="684"/>
      <c r="D37" s="685"/>
      <c r="E37" s="695" t="s">
        <v>92</v>
      </c>
      <c r="F37" s="701" t="s">
        <v>8</v>
      </c>
      <c r="G37" s="375">
        <v>4</v>
      </c>
      <c r="H37" s="185" t="s">
        <v>455</v>
      </c>
      <c r="I37" s="701" t="s">
        <v>8</v>
      </c>
      <c r="J37" s="375">
        <v>5</v>
      </c>
      <c r="K37" s="386"/>
    </row>
    <row r="38" spans="1:11" s="17" customFormat="1" ht="15" customHeight="1" x14ac:dyDescent="0.2">
      <c r="A38" s="683"/>
      <c r="B38" s="684"/>
      <c r="C38" s="684"/>
      <c r="D38" s="685"/>
      <c r="E38" s="695" t="s">
        <v>98</v>
      </c>
      <c r="F38" s="701" t="s">
        <v>504</v>
      </c>
      <c r="G38" s="375">
        <v>4</v>
      </c>
      <c r="H38" s="146" t="s">
        <v>468</v>
      </c>
      <c r="I38" s="701" t="s">
        <v>504</v>
      </c>
      <c r="J38" s="375">
        <v>7</v>
      </c>
      <c r="K38" s="386" t="s">
        <v>324</v>
      </c>
    </row>
    <row r="39" spans="1:11" s="17" customFormat="1" ht="15" customHeight="1" x14ac:dyDescent="0.2">
      <c r="A39" s="683"/>
      <c r="B39" s="684"/>
      <c r="C39" s="684"/>
      <c r="D39" s="685"/>
      <c r="E39" s="695" t="s">
        <v>95</v>
      </c>
      <c r="F39" s="701" t="s">
        <v>42</v>
      </c>
      <c r="G39" s="375">
        <v>4</v>
      </c>
      <c r="H39" s="146" t="s">
        <v>476</v>
      </c>
      <c r="I39" s="701" t="s">
        <v>42</v>
      </c>
      <c r="J39" s="375">
        <v>8</v>
      </c>
      <c r="K39" s="386"/>
    </row>
    <row r="40" spans="1:11" s="17" customFormat="1" ht="15" customHeight="1" x14ac:dyDescent="0.2">
      <c r="A40" s="683"/>
      <c r="B40" s="684"/>
      <c r="C40" s="684"/>
      <c r="D40" s="685"/>
      <c r="E40" s="695" t="s">
        <v>99</v>
      </c>
      <c r="F40" s="701" t="s">
        <v>11</v>
      </c>
      <c r="G40" s="375">
        <v>4</v>
      </c>
      <c r="H40" s="146" t="s">
        <v>461</v>
      </c>
      <c r="I40" s="701" t="s">
        <v>11</v>
      </c>
      <c r="J40" s="375">
        <v>6</v>
      </c>
      <c r="K40" s="697"/>
    </row>
    <row r="41" spans="1:11" s="17" customFormat="1" ht="15" customHeight="1" x14ac:dyDescent="0.2">
      <c r="A41" s="683"/>
      <c r="B41" s="684"/>
      <c r="C41" s="684"/>
      <c r="D41" s="685"/>
      <c r="E41" s="695" t="s">
        <v>100</v>
      </c>
      <c r="F41" s="701" t="s">
        <v>47</v>
      </c>
      <c r="G41" s="375">
        <v>6</v>
      </c>
      <c r="H41" s="146" t="s">
        <v>460</v>
      </c>
      <c r="I41" s="701" t="s">
        <v>47</v>
      </c>
      <c r="J41" s="375">
        <v>6</v>
      </c>
      <c r="K41" s="697"/>
    </row>
    <row r="42" spans="1:11" s="17" customFormat="1" ht="15" customHeight="1" x14ac:dyDescent="0.2">
      <c r="A42" s="683"/>
      <c r="B42" s="684"/>
      <c r="C42" s="684"/>
      <c r="D42" s="685"/>
      <c r="E42" s="695" t="s">
        <v>101</v>
      </c>
      <c r="F42" s="701" t="s">
        <v>381</v>
      </c>
      <c r="G42" s="375">
        <v>3</v>
      </c>
      <c r="H42" s="146" t="s">
        <v>491</v>
      </c>
      <c r="I42" s="701" t="s">
        <v>265</v>
      </c>
      <c r="J42" s="375">
        <v>10</v>
      </c>
      <c r="K42" s="697"/>
    </row>
    <row r="43" spans="1:11" s="17" customFormat="1" ht="15" customHeight="1" x14ac:dyDescent="0.2">
      <c r="A43" s="683"/>
      <c r="B43" s="684"/>
      <c r="C43" s="684"/>
      <c r="D43" s="685"/>
      <c r="E43" s="695" t="s">
        <v>102</v>
      </c>
      <c r="F43" s="701" t="s">
        <v>48</v>
      </c>
      <c r="G43" s="375">
        <v>5</v>
      </c>
      <c r="H43" s="146" t="s">
        <v>471</v>
      </c>
      <c r="I43" s="705" t="s">
        <v>257</v>
      </c>
      <c r="J43" s="706">
        <v>8</v>
      </c>
      <c r="K43" s="697"/>
    </row>
    <row r="44" spans="1:11" s="17" customFormat="1" ht="15" customHeight="1" x14ac:dyDescent="0.2">
      <c r="A44" s="683"/>
      <c r="B44" s="684"/>
      <c r="C44" s="684"/>
      <c r="D44" s="685"/>
      <c r="E44" s="694" t="s">
        <v>396</v>
      </c>
      <c r="F44" s="711" t="s">
        <v>293</v>
      </c>
      <c r="G44" s="693">
        <v>4</v>
      </c>
      <c r="H44" s="710" t="s">
        <v>481</v>
      </c>
      <c r="I44" s="698" t="s">
        <v>482</v>
      </c>
      <c r="J44" s="375">
        <v>5</v>
      </c>
      <c r="K44" s="386"/>
    </row>
    <row r="45" spans="1:11" s="17" customFormat="1" ht="15" customHeight="1" x14ac:dyDescent="0.25">
      <c r="A45" s="683"/>
      <c r="B45" s="684"/>
      <c r="C45" s="684"/>
      <c r="D45" s="685"/>
      <c r="E45" s="695" t="s">
        <v>103</v>
      </c>
      <c r="F45" s="701" t="s">
        <v>15</v>
      </c>
      <c r="G45" s="375">
        <v>6</v>
      </c>
      <c r="H45" s="146" t="s">
        <v>474</v>
      </c>
      <c r="I45" s="708" t="s">
        <v>248</v>
      </c>
      <c r="J45" s="709">
        <v>8</v>
      </c>
      <c r="K45" s="396"/>
    </row>
    <row r="46" spans="1:11" s="17" customFormat="1" ht="15" customHeight="1" x14ac:dyDescent="0.25">
      <c r="A46" s="683"/>
      <c r="B46" s="684"/>
      <c r="C46" s="684"/>
      <c r="D46" s="685"/>
      <c r="E46" s="695" t="s">
        <v>104</v>
      </c>
      <c r="F46" s="701" t="s">
        <v>12</v>
      </c>
      <c r="G46" s="375">
        <v>4</v>
      </c>
      <c r="H46" s="146" t="s">
        <v>464</v>
      </c>
      <c r="I46" s="692" t="s">
        <v>239</v>
      </c>
      <c r="J46" s="363">
        <v>7</v>
      </c>
      <c r="K46" s="396"/>
    </row>
    <row r="47" spans="1:11" s="17" customFormat="1" ht="15" customHeight="1" x14ac:dyDescent="0.25">
      <c r="A47" s="683"/>
      <c r="B47" s="684"/>
      <c r="C47" s="684"/>
      <c r="D47" s="686"/>
      <c r="E47" s="695" t="s">
        <v>105</v>
      </c>
      <c r="F47" s="701" t="s">
        <v>49</v>
      </c>
      <c r="G47" s="375">
        <v>4</v>
      </c>
      <c r="H47" s="146" t="s">
        <v>457</v>
      </c>
      <c r="I47" s="707" t="s">
        <v>49</v>
      </c>
      <c r="J47" s="363">
        <v>5</v>
      </c>
      <c r="K47" s="452"/>
    </row>
    <row r="48" spans="1:11" s="17" customFormat="1" ht="15" customHeight="1" x14ac:dyDescent="0.25">
      <c r="A48" s="683"/>
      <c r="B48" s="684"/>
      <c r="C48" s="684"/>
      <c r="D48" s="685"/>
      <c r="E48" s="695" t="s">
        <v>396</v>
      </c>
      <c r="F48" s="701" t="s">
        <v>45</v>
      </c>
      <c r="G48" s="375">
        <v>4</v>
      </c>
      <c r="H48" s="146" t="s">
        <v>470</v>
      </c>
      <c r="I48" s="692" t="s">
        <v>224</v>
      </c>
      <c r="J48" s="363">
        <v>7</v>
      </c>
      <c r="K48" s="452"/>
    </row>
    <row r="49" spans="1:11" s="17" customFormat="1" ht="15" customHeight="1" x14ac:dyDescent="0.2">
      <c r="A49" s="683"/>
      <c r="B49" s="684"/>
      <c r="C49" s="684"/>
      <c r="D49" s="685"/>
      <c r="E49" s="695" t="s">
        <v>134</v>
      </c>
      <c r="F49" s="701" t="s">
        <v>303</v>
      </c>
      <c r="G49" s="375">
        <v>4</v>
      </c>
      <c r="H49" s="695"/>
      <c r="I49" s="701"/>
      <c r="J49" s="375"/>
      <c r="K49" s="396"/>
    </row>
    <row r="50" spans="1:11" s="17" customFormat="1" ht="15" customHeight="1" x14ac:dyDescent="0.2">
      <c r="A50" s="683"/>
      <c r="B50" s="684"/>
      <c r="C50" s="684"/>
      <c r="D50" s="685"/>
      <c r="E50" s="695"/>
      <c r="F50" s="701" t="s">
        <v>505</v>
      </c>
      <c r="G50" s="375">
        <v>5</v>
      </c>
      <c r="H50" s="146" t="s">
        <v>488</v>
      </c>
      <c r="I50" s="701" t="s">
        <v>263</v>
      </c>
      <c r="J50" s="375">
        <v>10</v>
      </c>
      <c r="K50" s="386"/>
    </row>
    <row r="51" spans="1:11" s="17" customFormat="1" ht="15" customHeight="1" x14ac:dyDescent="0.2">
      <c r="A51" s="683"/>
      <c r="B51" s="684"/>
      <c r="C51" s="684"/>
      <c r="D51" s="685"/>
      <c r="E51" s="695" t="s">
        <v>135</v>
      </c>
      <c r="F51" s="701" t="s">
        <v>125</v>
      </c>
      <c r="G51" s="375">
        <v>6</v>
      </c>
      <c r="H51" s="146" t="s">
        <v>484</v>
      </c>
      <c r="I51" s="701" t="s">
        <v>315</v>
      </c>
      <c r="J51" s="375">
        <v>9</v>
      </c>
      <c r="K51" s="396"/>
    </row>
    <row r="52" spans="1:11" s="17" customFormat="1" ht="15" customHeight="1" x14ac:dyDescent="0.2">
      <c r="A52" s="683"/>
      <c r="B52" s="684"/>
      <c r="C52" s="684"/>
      <c r="D52" s="685"/>
      <c r="E52" s="695" t="s">
        <v>106</v>
      </c>
      <c r="F52" s="701" t="s">
        <v>9</v>
      </c>
      <c r="G52" s="375">
        <v>4</v>
      </c>
      <c r="H52" s="146" t="s">
        <v>472</v>
      </c>
      <c r="I52" s="701" t="s">
        <v>9</v>
      </c>
      <c r="J52" s="375">
        <v>8</v>
      </c>
      <c r="K52" s="697"/>
    </row>
    <row r="53" spans="1:11" s="17" customFormat="1" ht="15" customHeight="1" x14ac:dyDescent="0.2">
      <c r="A53" s="683"/>
      <c r="B53" s="684"/>
      <c r="C53" s="684"/>
      <c r="D53" s="685"/>
      <c r="E53" s="695" t="s">
        <v>82</v>
      </c>
      <c r="F53" s="701" t="s">
        <v>32</v>
      </c>
      <c r="G53" s="375">
        <v>2</v>
      </c>
      <c r="H53" s="146" t="s">
        <v>446</v>
      </c>
      <c r="I53" s="701" t="s">
        <v>32</v>
      </c>
      <c r="J53" s="375">
        <v>3</v>
      </c>
      <c r="K53" s="697"/>
    </row>
    <row r="54" spans="1:11" s="17" customFormat="1" ht="15" customHeight="1" x14ac:dyDescent="0.2">
      <c r="A54" s="683"/>
      <c r="B54" s="684"/>
      <c r="C54" s="684"/>
      <c r="D54" s="685"/>
      <c r="E54" s="695" t="s">
        <v>63</v>
      </c>
      <c r="F54" s="701" t="s">
        <v>10</v>
      </c>
      <c r="G54" s="375">
        <v>4</v>
      </c>
      <c r="H54" s="146" t="s">
        <v>459</v>
      </c>
      <c r="I54" s="701" t="s">
        <v>10</v>
      </c>
      <c r="J54" s="375">
        <v>6</v>
      </c>
      <c r="K54" s="697"/>
    </row>
    <row r="55" spans="1:11" s="17" customFormat="1" ht="15" customHeight="1" x14ac:dyDescent="0.2">
      <c r="A55" s="683"/>
      <c r="B55" s="684"/>
      <c r="C55" s="799"/>
      <c r="D55" s="685"/>
      <c r="E55" s="695" t="s">
        <v>136</v>
      </c>
      <c r="F55" s="701" t="s">
        <v>126</v>
      </c>
      <c r="G55" s="375">
        <v>5</v>
      </c>
      <c r="H55" s="146" t="s">
        <v>486</v>
      </c>
      <c r="I55" s="701" t="s">
        <v>316</v>
      </c>
      <c r="J55" s="375">
        <v>10</v>
      </c>
      <c r="K55" s="697"/>
    </row>
    <row r="56" spans="1:11" s="17" customFormat="1" ht="15" customHeight="1" x14ac:dyDescent="0.25">
      <c r="A56" s="683"/>
      <c r="B56" s="684"/>
      <c r="C56" s="799"/>
      <c r="D56" s="685"/>
      <c r="E56" s="695" t="s">
        <v>136</v>
      </c>
      <c r="F56" s="701" t="s">
        <v>506</v>
      </c>
      <c r="G56" s="375">
        <v>5</v>
      </c>
      <c r="H56" s="712" t="s">
        <v>478</v>
      </c>
      <c r="I56" s="713" t="s">
        <v>512</v>
      </c>
      <c r="J56" s="714">
        <v>5</v>
      </c>
      <c r="K56" s="697" t="s">
        <v>513</v>
      </c>
    </row>
    <row r="57" spans="1:11" s="17" customFormat="1" ht="15" customHeight="1" x14ac:dyDescent="0.2">
      <c r="A57" s="683"/>
      <c r="B57" s="684"/>
      <c r="C57" s="684"/>
      <c r="D57" s="685"/>
      <c r="E57" s="695" t="s">
        <v>108</v>
      </c>
      <c r="F57" s="701" t="s">
        <v>51</v>
      </c>
      <c r="G57" s="375">
        <v>4</v>
      </c>
      <c r="H57" s="146" t="s">
        <v>483</v>
      </c>
      <c r="I57" s="701" t="s">
        <v>51</v>
      </c>
      <c r="J57" s="375">
        <v>9</v>
      </c>
      <c r="K57" s="396"/>
    </row>
    <row r="58" spans="1:11" s="17" customFormat="1" ht="15" customHeight="1" x14ac:dyDescent="0.2">
      <c r="A58" s="683"/>
      <c r="B58" s="684"/>
      <c r="C58" s="684"/>
      <c r="D58" s="685"/>
      <c r="E58" s="695" t="s">
        <v>107</v>
      </c>
      <c r="F58" s="701" t="s">
        <v>244</v>
      </c>
      <c r="G58" s="375">
        <v>4</v>
      </c>
      <c r="H58" s="695" t="s">
        <v>466</v>
      </c>
      <c r="I58" s="701" t="s">
        <v>473</v>
      </c>
      <c r="J58" s="375">
        <v>7</v>
      </c>
      <c r="K58" s="396"/>
    </row>
    <row r="59" spans="1:11" s="17" customFormat="1" ht="15" customHeight="1" x14ac:dyDescent="0.2">
      <c r="A59" s="683"/>
      <c r="B59" s="684"/>
      <c r="C59" s="684"/>
      <c r="D59" s="685"/>
      <c r="E59" s="695" t="s">
        <v>86</v>
      </c>
      <c r="F59" s="701" t="s">
        <v>35</v>
      </c>
      <c r="G59" s="375">
        <v>3</v>
      </c>
      <c r="H59" s="158" t="s">
        <v>445</v>
      </c>
      <c r="I59" s="701" t="s">
        <v>199</v>
      </c>
      <c r="J59" s="375">
        <v>3</v>
      </c>
      <c r="K59" s="396"/>
    </row>
  </sheetData>
  <mergeCells count="7">
    <mergeCell ref="C55:C56"/>
    <mergeCell ref="A2:D2"/>
    <mergeCell ref="A4:J4"/>
    <mergeCell ref="A5:J5"/>
    <mergeCell ref="A7:D7"/>
    <mergeCell ref="E7:G7"/>
    <mergeCell ref="H7:J7"/>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3928A-CD02-4DF5-B1CC-357818A8162C}">
  <dimension ref="A1:J83"/>
  <sheetViews>
    <sheetView workbookViewId="0">
      <selection activeCell="B18" sqref="B18:D18"/>
    </sheetView>
  </sheetViews>
  <sheetFormatPr baseColWidth="10" defaultRowHeight="14.4" x14ac:dyDescent="0.3"/>
  <cols>
    <col min="3" max="3" width="47.44140625" bestFit="1" customWidth="1"/>
    <col min="4" max="5" width="8.21875" customWidth="1"/>
    <col min="6" max="6" width="6.109375" customWidth="1"/>
    <col min="7" max="7" width="8.109375" customWidth="1"/>
    <col min="8" max="8" width="7.77734375" customWidth="1"/>
    <col min="9" max="9" width="35.88671875" bestFit="1" customWidth="1"/>
  </cols>
  <sheetData>
    <row r="1" spans="1:10" x14ac:dyDescent="0.3">
      <c r="A1" s="800" t="s">
        <v>267</v>
      </c>
      <c r="B1" s="800"/>
      <c r="C1" s="800"/>
      <c r="D1" s="800"/>
      <c r="E1" s="800"/>
      <c r="F1" s="800"/>
      <c r="G1" s="800"/>
      <c r="H1" s="800"/>
      <c r="I1" s="800"/>
      <c r="J1" s="16"/>
    </row>
    <row r="2" spans="1:10" x14ac:dyDescent="0.3">
      <c r="A2" s="800" t="s">
        <v>368</v>
      </c>
      <c r="B2" s="800"/>
      <c r="C2" s="800"/>
      <c r="D2" s="800"/>
      <c r="E2" s="800"/>
      <c r="F2" s="800"/>
      <c r="G2" s="800"/>
      <c r="H2" s="800"/>
      <c r="I2" s="800"/>
      <c r="J2" s="16"/>
    </row>
    <row r="3" spans="1:10" ht="15" thickBot="1" x14ac:dyDescent="0.35">
      <c r="A3" s="800" t="s">
        <v>369</v>
      </c>
      <c r="B3" s="800"/>
      <c r="C3" s="800"/>
      <c r="D3" s="800"/>
      <c r="E3" s="800"/>
      <c r="F3" s="800"/>
      <c r="G3" s="800"/>
      <c r="H3" s="800"/>
      <c r="I3" s="800"/>
      <c r="J3" s="16"/>
    </row>
    <row r="4" spans="1:10" ht="15" thickBot="1" x14ac:dyDescent="0.35">
      <c r="A4" s="794" t="s">
        <v>0</v>
      </c>
      <c r="B4" s="801" t="s">
        <v>61</v>
      </c>
      <c r="C4" s="794" t="s">
        <v>1</v>
      </c>
      <c r="D4" s="794" t="s">
        <v>2</v>
      </c>
      <c r="E4" s="803" t="s">
        <v>370</v>
      </c>
      <c r="F4" s="804"/>
      <c r="G4" s="804"/>
      <c r="H4" s="19" t="s">
        <v>371</v>
      </c>
      <c r="I4" s="794" t="s">
        <v>7</v>
      </c>
      <c r="J4" s="16"/>
    </row>
    <row r="5" spans="1:10" ht="15" thickBot="1" x14ac:dyDescent="0.35">
      <c r="A5" s="793"/>
      <c r="B5" s="802"/>
      <c r="C5" s="792"/>
      <c r="D5" s="793"/>
      <c r="E5" s="453" t="s">
        <v>4</v>
      </c>
      <c r="F5" s="454" t="s">
        <v>5</v>
      </c>
      <c r="G5" s="454" t="s">
        <v>6</v>
      </c>
      <c r="H5" s="455" t="s">
        <v>372</v>
      </c>
      <c r="I5" s="793"/>
      <c r="J5" s="16"/>
    </row>
    <row r="6" spans="1:10" x14ac:dyDescent="0.3">
      <c r="A6" s="808">
        <v>1</v>
      </c>
      <c r="B6" s="456" t="s">
        <v>66</v>
      </c>
      <c r="C6" s="457" t="s">
        <v>373</v>
      </c>
      <c r="D6" s="458">
        <v>5</v>
      </c>
      <c r="E6" s="305">
        <v>6</v>
      </c>
      <c r="F6" s="459">
        <v>0</v>
      </c>
      <c r="G6" s="305">
        <v>0</v>
      </c>
      <c r="H6" s="460">
        <v>8</v>
      </c>
      <c r="I6" s="457" t="s">
        <v>374</v>
      </c>
      <c r="J6" s="16"/>
    </row>
    <row r="7" spans="1:10" x14ac:dyDescent="0.3">
      <c r="A7" s="809"/>
      <c r="B7" s="461" t="s">
        <v>70</v>
      </c>
      <c r="C7" s="333" t="s">
        <v>375</v>
      </c>
      <c r="D7" s="458">
        <v>5</v>
      </c>
      <c r="E7" s="460">
        <v>4</v>
      </c>
      <c r="F7" s="459">
        <v>2</v>
      </c>
      <c r="G7" s="460">
        <v>0</v>
      </c>
      <c r="H7" s="460">
        <v>0</v>
      </c>
      <c r="I7" s="264" t="s">
        <v>374</v>
      </c>
      <c r="J7" s="16"/>
    </row>
    <row r="8" spans="1:10" x14ac:dyDescent="0.3">
      <c r="A8" s="809"/>
      <c r="B8" s="461" t="s">
        <v>65</v>
      </c>
      <c r="C8" s="333" t="s">
        <v>60</v>
      </c>
      <c r="D8" s="458">
        <v>2</v>
      </c>
      <c r="E8" s="460">
        <v>2</v>
      </c>
      <c r="F8" s="459">
        <v>0</v>
      </c>
      <c r="G8" s="460">
        <v>0</v>
      </c>
      <c r="H8" s="460">
        <v>0</v>
      </c>
      <c r="I8" s="264" t="s">
        <v>374</v>
      </c>
      <c r="J8" s="16"/>
    </row>
    <row r="9" spans="1:10" x14ac:dyDescent="0.3">
      <c r="A9" s="809"/>
      <c r="B9" s="461" t="s">
        <v>76</v>
      </c>
      <c r="C9" s="462" t="s">
        <v>44</v>
      </c>
      <c r="D9" s="463">
        <v>1</v>
      </c>
      <c r="E9" s="464">
        <v>1</v>
      </c>
      <c r="F9" s="463">
        <v>0</v>
      </c>
      <c r="G9" s="464">
        <v>0</v>
      </c>
      <c r="H9" s="460">
        <v>0</v>
      </c>
      <c r="I9" s="333"/>
      <c r="J9" s="16"/>
    </row>
    <row r="10" spans="1:10" x14ac:dyDescent="0.3">
      <c r="A10" s="809"/>
      <c r="B10" s="461" t="s">
        <v>69</v>
      </c>
      <c r="C10" s="254" t="s">
        <v>21</v>
      </c>
      <c r="D10" s="458">
        <v>4</v>
      </c>
      <c r="E10" s="460">
        <v>6</v>
      </c>
      <c r="F10" s="459">
        <v>0</v>
      </c>
      <c r="G10" s="460">
        <v>0</v>
      </c>
      <c r="H10" s="460">
        <f>((D10*16)-((E10+G10)*8))/4</f>
        <v>4</v>
      </c>
      <c r="I10" s="333"/>
      <c r="J10" s="16"/>
    </row>
    <row r="11" spans="1:10" ht="15" thickBot="1" x14ac:dyDescent="0.35">
      <c r="A11" s="809"/>
      <c r="B11" s="465" t="s">
        <v>140</v>
      </c>
      <c r="C11" s="466" t="s">
        <v>141</v>
      </c>
      <c r="D11" s="458">
        <v>4</v>
      </c>
      <c r="E11" s="460">
        <v>6</v>
      </c>
      <c r="F11" s="459">
        <v>0</v>
      </c>
      <c r="G11" s="460">
        <v>0</v>
      </c>
      <c r="H11" s="460">
        <f>((D11*16)-((E11+G11)*8))/4</f>
        <v>4</v>
      </c>
      <c r="I11" s="333"/>
      <c r="J11" s="16"/>
    </row>
    <row r="12" spans="1:10" ht="15" thickBot="1" x14ac:dyDescent="0.35">
      <c r="A12" s="791"/>
      <c r="B12" s="440"/>
      <c r="C12" s="467" t="s">
        <v>376</v>
      </c>
      <c r="D12" s="468">
        <f>SUM(D6:D11)</f>
        <v>21</v>
      </c>
      <c r="E12" s="469">
        <f>SUM(E6:E11)</f>
        <v>25</v>
      </c>
      <c r="F12" s="470">
        <f t="shared" ref="F12:H12" si="0">SUM(F6:F11)</f>
        <v>2</v>
      </c>
      <c r="G12" s="469">
        <f t="shared" si="0"/>
        <v>0</v>
      </c>
      <c r="H12" s="469">
        <f t="shared" si="0"/>
        <v>16</v>
      </c>
      <c r="I12" s="471" t="s">
        <v>374</v>
      </c>
      <c r="J12" s="16"/>
    </row>
    <row r="13" spans="1:10" x14ac:dyDescent="0.3">
      <c r="A13" s="808">
        <v>2</v>
      </c>
      <c r="B13" s="456" t="s">
        <v>71</v>
      </c>
      <c r="C13" s="284" t="s">
        <v>129</v>
      </c>
      <c r="D13" s="472">
        <v>5</v>
      </c>
      <c r="E13" s="305">
        <v>4</v>
      </c>
      <c r="F13" s="473">
        <v>2</v>
      </c>
      <c r="G13" s="305">
        <v>0</v>
      </c>
      <c r="H13" s="305">
        <v>0</v>
      </c>
      <c r="I13" s="474" t="str">
        <f>+C6</f>
        <v>COMPLEMENTOS DE MATEMÁTICA</v>
      </c>
      <c r="J13" s="16"/>
    </row>
    <row r="14" spans="1:10" x14ac:dyDescent="0.3">
      <c r="A14" s="809"/>
      <c r="B14" s="461" t="s">
        <v>77</v>
      </c>
      <c r="C14" s="254" t="s">
        <v>377</v>
      </c>
      <c r="D14" s="475">
        <v>5</v>
      </c>
      <c r="E14" s="464">
        <v>4</v>
      </c>
      <c r="F14" s="463">
        <v>2</v>
      </c>
      <c r="G14" s="464">
        <v>0</v>
      </c>
      <c r="H14" s="464">
        <v>0</v>
      </c>
      <c r="I14" s="476" t="str">
        <f>+C7</f>
        <v>COMUNICACIÓN 1(*)</v>
      </c>
      <c r="J14" s="16"/>
    </row>
    <row r="15" spans="1:10" x14ac:dyDescent="0.3">
      <c r="A15" s="809"/>
      <c r="B15" s="461" t="s">
        <v>89</v>
      </c>
      <c r="C15" s="254" t="s">
        <v>46</v>
      </c>
      <c r="D15" s="475">
        <v>1</v>
      </c>
      <c r="E15" s="464">
        <v>1</v>
      </c>
      <c r="F15" s="463">
        <v>0</v>
      </c>
      <c r="G15" s="464">
        <v>0</v>
      </c>
      <c r="H15" s="464">
        <v>0</v>
      </c>
      <c r="I15" s="477" t="str">
        <f>+C9</f>
        <v>PRE BEGINNER 1 (*)</v>
      </c>
      <c r="J15" s="16"/>
    </row>
    <row r="16" spans="1:10" x14ac:dyDescent="0.3">
      <c r="A16" s="809"/>
      <c r="B16" s="461" t="s">
        <v>75</v>
      </c>
      <c r="C16" s="254" t="s">
        <v>27</v>
      </c>
      <c r="D16" s="475">
        <v>2</v>
      </c>
      <c r="E16" s="464">
        <v>2</v>
      </c>
      <c r="F16" s="463">
        <v>0</v>
      </c>
      <c r="G16" s="464">
        <v>0</v>
      </c>
      <c r="H16" s="464">
        <v>0</v>
      </c>
      <c r="I16" s="474"/>
      <c r="J16" s="16"/>
    </row>
    <row r="17" spans="1:10" x14ac:dyDescent="0.3">
      <c r="A17" s="809"/>
      <c r="B17" s="461" t="s">
        <v>72</v>
      </c>
      <c r="C17" s="331" t="s">
        <v>24</v>
      </c>
      <c r="D17" s="475">
        <v>3</v>
      </c>
      <c r="E17" s="464">
        <v>6</v>
      </c>
      <c r="F17" s="463">
        <v>0</v>
      </c>
      <c r="G17" s="464">
        <v>0</v>
      </c>
      <c r="H17" s="464">
        <v>0</v>
      </c>
      <c r="I17" s="476"/>
      <c r="J17" s="16"/>
    </row>
    <row r="18" spans="1:10" ht="15" thickBot="1" x14ac:dyDescent="0.35">
      <c r="A18" s="809"/>
      <c r="B18" s="465" t="s">
        <v>81</v>
      </c>
      <c r="C18" s="478" t="s">
        <v>133</v>
      </c>
      <c r="D18" s="479">
        <v>4</v>
      </c>
      <c r="E18" s="309">
        <v>2</v>
      </c>
      <c r="F18" s="480">
        <v>2</v>
      </c>
      <c r="G18" s="309">
        <v>0</v>
      </c>
      <c r="H18" s="309">
        <v>2</v>
      </c>
      <c r="I18" s="476"/>
      <c r="J18" s="16"/>
    </row>
    <row r="19" spans="1:10" ht="15" thickBot="1" x14ac:dyDescent="0.35">
      <c r="A19" s="791"/>
      <c r="B19" s="440"/>
      <c r="C19" s="467" t="s">
        <v>376</v>
      </c>
      <c r="D19" s="481">
        <f>SUM(D13:D18)</f>
        <v>20</v>
      </c>
      <c r="E19" s="276">
        <f>SUM(E13:E18)</f>
        <v>19</v>
      </c>
      <c r="F19" s="296">
        <f>SUM(F13:F18)</f>
        <v>6</v>
      </c>
      <c r="G19" s="276">
        <f>SUM(G13:G18)</f>
        <v>0</v>
      </c>
      <c r="H19" s="276">
        <f>SUM(H13:H18)</f>
        <v>2</v>
      </c>
      <c r="I19" s="482"/>
      <c r="J19" s="16"/>
    </row>
    <row r="20" spans="1:10" x14ac:dyDescent="0.3">
      <c r="A20" s="810">
        <v>3</v>
      </c>
      <c r="B20" s="483" t="s">
        <v>83</v>
      </c>
      <c r="C20" s="25" t="s">
        <v>33</v>
      </c>
      <c r="D20" s="484">
        <v>5</v>
      </c>
      <c r="E20" s="485">
        <v>6</v>
      </c>
      <c r="F20" s="486">
        <v>0</v>
      </c>
      <c r="G20" s="485">
        <v>0</v>
      </c>
      <c r="H20" s="485">
        <v>8</v>
      </c>
      <c r="I20" s="487" t="str">
        <f>+C14</f>
        <v>COMUNICACIÓN 2(*)</v>
      </c>
      <c r="J20" s="16"/>
    </row>
    <row r="21" spans="1:10" x14ac:dyDescent="0.3">
      <c r="A21" s="811"/>
      <c r="B21" s="488" t="s">
        <v>90</v>
      </c>
      <c r="C21" s="6" t="s">
        <v>38</v>
      </c>
      <c r="D21" s="489">
        <v>2</v>
      </c>
      <c r="E21" s="490">
        <v>2</v>
      </c>
      <c r="F21" s="491">
        <v>0</v>
      </c>
      <c r="G21" s="490">
        <v>0</v>
      </c>
      <c r="H21" s="490">
        <v>0</v>
      </c>
      <c r="I21" s="492"/>
      <c r="J21" s="16"/>
    </row>
    <row r="22" spans="1:10" x14ac:dyDescent="0.3">
      <c r="A22" s="811"/>
      <c r="B22" s="488" t="s">
        <v>73</v>
      </c>
      <c r="C22" s="6" t="s">
        <v>25</v>
      </c>
      <c r="D22" s="489">
        <v>3</v>
      </c>
      <c r="E22" s="490">
        <v>6</v>
      </c>
      <c r="F22" s="491">
        <v>0</v>
      </c>
      <c r="G22" s="490">
        <v>0</v>
      </c>
      <c r="H22" s="490">
        <v>0</v>
      </c>
      <c r="I22" s="492" t="str">
        <f>+C6</f>
        <v>COMPLEMENTOS DE MATEMÁTICA</v>
      </c>
      <c r="J22" s="16"/>
    </row>
    <row r="23" spans="1:10" x14ac:dyDescent="0.3">
      <c r="A23" s="811"/>
      <c r="B23" s="488" t="s">
        <v>378</v>
      </c>
      <c r="C23" s="6" t="s">
        <v>142</v>
      </c>
      <c r="D23" s="489">
        <v>4</v>
      </c>
      <c r="E23" s="490">
        <v>6</v>
      </c>
      <c r="F23" s="491">
        <v>0</v>
      </c>
      <c r="G23" s="490">
        <v>0</v>
      </c>
      <c r="H23" s="490">
        <f>((D23*16)-((E23+G23)*8))/4</f>
        <v>4</v>
      </c>
      <c r="I23" s="492"/>
      <c r="J23" s="16"/>
    </row>
    <row r="24" spans="1:10" x14ac:dyDescent="0.3">
      <c r="A24" s="811"/>
      <c r="B24" s="488" t="s">
        <v>379</v>
      </c>
      <c r="C24" s="82" t="s">
        <v>143</v>
      </c>
      <c r="D24" s="489">
        <v>3</v>
      </c>
      <c r="E24" s="490">
        <v>6</v>
      </c>
      <c r="F24" s="491">
        <v>0</v>
      </c>
      <c r="G24" s="490">
        <v>0</v>
      </c>
      <c r="H24" s="490">
        <f>((D24*16)-((E24+G24)*8))/4</f>
        <v>0</v>
      </c>
      <c r="I24" s="492" t="s">
        <v>380</v>
      </c>
      <c r="J24" s="16"/>
    </row>
    <row r="25" spans="1:10" ht="15" thickBot="1" x14ac:dyDescent="0.35">
      <c r="A25" s="811"/>
      <c r="B25" s="493" t="s">
        <v>78</v>
      </c>
      <c r="C25" s="36" t="s">
        <v>29</v>
      </c>
      <c r="D25" s="494">
        <v>5</v>
      </c>
      <c r="E25" s="495">
        <v>6</v>
      </c>
      <c r="F25" s="496">
        <v>0</v>
      </c>
      <c r="G25" s="495">
        <v>0</v>
      </c>
      <c r="H25" s="495">
        <f>((D25*16)-((E25+G25)*8))/4</f>
        <v>8</v>
      </c>
      <c r="I25" s="36" t="str">
        <f>+C13</f>
        <v>MATEMÁTICA BÁSICA(*)</v>
      </c>
      <c r="J25" s="16"/>
    </row>
    <row r="26" spans="1:10" ht="15" thickBot="1" x14ac:dyDescent="0.35">
      <c r="A26" s="793"/>
      <c r="B26" s="443"/>
      <c r="C26" s="497" t="s">
        <v>376</v>
      </c>
      <c r="D26" s="498">
        <f>SUM(D20:D25)</f>
        <v>22</v>
      </c>
      <c r="E26" s="49">
        <f>SUM(E20:E25)</f>
        <v>32</v>
      </c>
      <c r="F26" s="499">
        <f>SUM(F20:F25)</f>
        <v>0</v>
      </c>
      <c r="G26" s="49">
        <f>SUM(G20:G25)</f>
        <v>0</v>
      </c>
      <c r="H26" s="49">
        <f>SUM(H20:H25)</f>
        <v>20</v>
      </c>
      <c r="I26" s="500"/>
      <c r="J26" s="16"/>
    </row>
    <row r="27" spans="1:10" x14ac:dyDescent="0.3">
      <c r="A27" s="794">
        <v>4</v>
      </c>
      <c r="B27" s="442"/>
      <c r="C27" s="6" t="s">
        <v>147</v>
      </c>
      <c r="D27" s="501">
        <v>5</v>
      </c>
      <c r="E27" s="485">
        <v>4</v>
      </c>
      <c r="F27" s="486">
        <v>2</v>
      </c>
      <c r="G27" s="485">
        <v>0</v>
      </c>
      <c r="H27" s="485">
        <v>0</v>
      </c>
      <c r="I27" s="487" t="str">
        <f>+C13</f>
        <v>MATEMÁTICA BÁSICA(*)</v>
      </c>
      <c r="J27" s="16"/>
    </row>
    <row r="28" spans="1:10" x14ac:dyDescent="0.3">
      <c r="A28" s="792"/>
      <c r="B28" s="442"/>
      <c r="C28" s="67" t="s">
        <v>145</v>
      </c>
      <c r="D28" s="502">
        <v>4</v>
      </c>
      <c r="E28" s="490">
        <v>6</v>
      </c>
      <c r="F28" s="491">
        <v>0</v>
      </c>
      <c r="G28" s="490">
        <v>0</v>
      </c>
      <c r="H28" s="490">
        <f>((D28*16)-((E28+G28)*8))/4</f>
        <v>4</v>
      </c>
      <c r="I28" s="492" t="s">
        <v>141</v>
      </c>
      <c r="J28" s="16"/>
    </row>
    <row r="29" spans="1:10" x14ac:dyDescent="0.3">
      <c r="A29" s="792"/>
      <c r="B29" s="442"/>
      <c r="C29" s="6" t="s">
        <v>31</v>
      </c>
      <c r="D29" s="502">
        <v>3</v>
      </c>
      <c r="E29" s="490">
        <v>2</v>
      </c>
      <c r="F29" s="491">
        <v>2</v>
      </c>
      <c r="G29" s="490">
        <v>0</v>
      </c>
      <c r="H29" s="490">
        <v>0</v>
      </c>
      <c r="I29" s="492"/>
      <c r="J29" s="16"/>
    </row>
    <row r="30" spans="1:10" x14ac:dyDescent="0.3">
      <c r="A30" s="792"/>
      <c r="B30" s="442"/>
      <c r="C30" s="67" t="s">
        <v>144</v>
      </c>
      <c r="D30" s="502">
        <v>3</v>
      </c>
      <c r="E30" s="490">
        <v>6</v>
      </c>
      <c r="F30" s="491">
        <v>0</v>
      </c>
      <c r="G30" s="490">
        <v>0</v>
      </c>
      <c r="H30" s="490">
        <f>((D30*16)-((E30+G30)*8))/4</f>
        <v>0</v>
      </c>
      <c r="I30" s="492" t="s">
        <v>38</v>
      </c>
      <c r="J30" s="16"/>
    </row>
    <row r="31" spans="1:10" x14ac:dyDescent="0.3">
      <c r="A31" s="792"/>
      <c r="B31" s="84"/>
      <c r="C31" s="34" t="s">
        <v>37</v>
      </c>
      <c r="D31" s="503">
        <v>4</v>
      </c>
      <c r="E31" s="490">
        <v>6</v>
      </c>
      <c r="F31" s="491">
        <v>0</v>
      </c>
      <c r="G31" s="490">
        <v>0</v>
      </c>
      <c r="H31" s="490">
        <f>((D31*16)-((E31+G31)*8))/4</f>
        <v>4</v>
      </c>
      <c r="I31" s="492" t="str">
        <f>+C23</f>
        <v>DERECHO EMPRESARIAL Y LABORAL</v>
      </c>
      <c r="J31" s="16"/>
    </row>
    <row r="32" spans="1:10" ht="15" thickBot="1" x14ac:dyDescent="0.35">
      <c r="A32" s="792"/>
      <c r="B32" s="84"/>
      <c r="C32" s="34" t="s">
        <v>34</v>
      </c>
      <c r="D32" s="504">
        <v>3</v>
      </c>
      <c r="E32" s="495">
        <v>6</v>
      </c>
      <c r="F32" s="496">
        <v>0</v>
      </c>
      <c r="G32" s="495">
        <v>0</v>
      </c>
      <c r="H32" s="495">
        <v>0</v>
      </c>
      <c r="I32" s="505" t="str">
        <f>+C13</f>
        <v>MATEMÁTICA BÁSICA(*)</v>
      </c>
      <c r="J32" s="16"/>
    </row>
    <row r="33" spans="1:10" ht="15" thickBot="1" x14ac:dyDescent="0.35">
      <c r="A33" s="793"/>
      <c r="B33" s="19"/>
      <c r="C33" s="12" t="s">
        <v>376</v>
      </c>
      <c r="D33" s="506">
        <f>SUM(D27:D32)</f>
        <v>22</v>
      </c>
      <c r="E33" s="507">
        <f t="shared" ref="E33:H33" si="1">SUM(E27:E32)</f>
        <v>30</v>
      </c>
      <c r="F33" s="508">
        <f t="shared" si="1"/>
        <v>4</v>
      </c>
      <c r="G33" s="507">
        <f t="shared" si="1"/>
        <v>0</v>
      </c>
      <c r="H33" s="507">
        <f t="shared" si="1"/>
        <v>8</v>
      </c>
      <c r="I33" s="500"/>
      <c r="J33" s="16"/>
    </row>
    <row r="34" spans="1:10" x14ac:dyDescent="0.3">
      <c r="A34" s="810">
        <v>5</v>
      </c>
      <c r="B34" s="509"/>
      <c r="C34" s="510" t="s">
        <v>8</v>
      </c>
      <c r="D34" s="511">
        <v>3</v>
      </c>
      <c r="E34" s="485">
        <v>6</v>
      </c>
      <c r="F34" s="486">
        <v>0</v>
      </c>
      <c r="G34" s="485">
        <v>0</v>
      </c>
      <c r="H34" s="485">
        <f>((D34*16)-((E34+G34)*8))/4</f>
        <v>0</v>
      </c>
      <c r="I34" s="25" t="str">
        <f>+C27</f>
        <v>PROBABILIDAD Y ESTADÍSTICA(*)</v>
      </c>
      <c r="J34" s="16"/>
    </row>
    <row r="35" spans="1:10" x14ac:dyDescent="0.3">
      <c r="A35" s="811"/>
      <c r="B35" s="84"/>
      <c r="C35" s="75" t="s">
        <v>146</v>
      </c>
      <c r="D35" s="512">
        <v>4</v>
      </c>
      <c r="E35" s="490">
        <v>6</v>
      </c>
      <c r="F35" s="491">
        <v>0</v>
      </c>
      <c r="G35" s="490">
        <v>0</v>
      </c>
      <c r="H35" s="490">
        <f>((D35*16)-((E35+G35)*8))/4</f>
        <v>4</v>
      </c>
      <c r="I35" s="6" t="str">
        <f>+C32</f>
        <v>MATEMÁTICA FINANCIERA</v>
      </c>
      <c r="J35" s="16"/>
    </row>
    <row r="36" spans="1:10" x14ac:dyDescent="0.3">
      <c r="A36" s="811"/>
      <c r="B36" s="84"/>
      <c r="C36" s="513" t="s">
        <v>11</v>
      </c>
      <c r="D36" s="502">
        <v>4</v>
      </c>
      <c r="E36" s="490">
        <v>6</v>
      </c>
      <c r="F36" s="491">
        <v>0</v>
      </c>
      <c r="G36" s="490">
        <v>0</v>
      </c>
      <c r="H36" s="490">
        <f>((D36*16)-((E36+G36)*8))/4</f>
        <v>4</v>
      </c>
      <c r="I36" s="6" t="str">
        <f>+C28</f>
        <v>COMERCIO INTERNACIONAL</v>
      </c>
      <c r="J36" s="16"/>
    </row>
    <row r="37" spans="1:10" x14ac:dyDescent="0.3">
      <c r="A37" s="811"/>
      <c r="B37" s="84"/>
      <c r="C37" s="34" t="s">
        <v>41</v>
      </c>
      <c r="D37" s="502">
        <v>4</v>
      </c>
      <c r="E37" s="490">
        <v>2</v>
      </c>
      <c r="F37" s="491">
        <v>0</v>
      </c>
      <c r="G37" s="490">
        <v>0</v>
      </c>
      <c r="H37" s="490">
        <v>4</v>
      </c>
      <c r="I37" s="6"/>
      <c r="J37" s="16"/>
    </row>
    <row r="38" spans="1:10" ht="15" thickBot="1" x14ac:dyDescent="0.35">
      <c r="A38" s="811"/>
      <c r="B38" s="84"/>
      <c r="C38" s="514" t="s">
        <v>39</v>
      </c>
      <c r="D38" s="504">
        <v>3</v>
      </c>
      <c r="E38" s="495">
        <v>6</v>
      </c>
      <c r="F38" s="496">
        <v>0</v>
      </c>
      <c r="G38" s="495">
        <v>0</v>
      </c>
      <c r="H38" s="495">
        <f>((D38*16)-((E38+G38)*8))/4</f>
        <v>0</v>
      </c>
      <c r="I38" s="36" t="str">
        <f>+C17</f>
        <v>CONTABILIDAD GENERAL</v>
      </c>
      <c r="J38" s="16"/>
    </row>
    <row r="39" spans="1:10" ht="15" thickBot="1" x14ac:dyDescent="0.35">
      <c r="A39" s="793"/>
      <c r="B39" s="19"/>
      <c r="C39" s="12" t="s">
        <v>376</v>
      </c>
      <c r="D39" s="498">
        <f>SUM(D34:D38)</f>
        <v>18</v>
      </c>
      <c r="E39" s="115">
        <f t="shared" ref="E39:H39" si="2">SUM(E34:E38)</f>
        <v>26</v>
      </c>
      <c r="F39" s="515">
        <f t="shared" si="2"/>
        <v>0</v>
      </c>
      <c r="G39" s="115">
        <f t="shared" si="2"/>
        <v>0</v>
      </c>
      <c r="H39" s="115">
        <f t="shared" si="2"/>
        <v>12</v>
      </c>
      <c r="I39" s="516"/>
      <c r="J39" s="16"/>
    </row>
    <row r="40" spans="1:10" x14ac:dyDescent="0.3">
      <c r="A40" s="794">
        <v>6</v>
      </c>
      <c r="B40" s="442"/>
      <c r="C40" s="6" t="s">
        <v>47</v>
      </c>
      <c r="D40" s="501">
        <v>4</v>
      </c>
      <c r="E40" s="485">
        <v>6</v>
      </c>
      <c r="F40" s="486">
        <v>0</v>
      </c>
      <c r="G40" s="485">
        <v>0</v>
      </c>
      <c r="H40" s="490">
        <f>((D40*16)-((E40+G40)*8))/4</f>
        <v>4</v>
      </c>
      <c r="I40" s="487" t="str">
        <f>+C38</f>
        <v>COSTOS Y PRESUPUESTOS</v>
      </c>
      <c r="J40" s="16"/>
    </row>
    <row r="41" spans="1:10" x14ac:dyDescent="0.3">
      <c r="A41" s="792"/>
      <c r="B41" s="442"/>
      <c r="C41" s="6" t="s">
        <v>149</v>
      </c>
      <c r="D41" s="502">
        <v>4</v>
      </c>
      <c r="E41" s="490">
        <v>6</v>
      </c>
      <c r="F41" s="491">
        <v>0</v>
      </c>
      <c r="G41" s="490">
        <v>0</v>
      </c>
      <c r="H41" s="490">
        <f>((D41*16)-((E41+G41)*8))/4</f>
        <v>4</v>
      </c>
      <c r="I41" s="492" t="str">
        <f>+C27</f>
        <v>PROBABILIDAD Y ESTADÍSTICA(*)</v>
      </c>
      <c r="J41" s="16"/>
    </row>
    <row r="42" spans="1:10" x14ac:dyDescent="0.3">
      <c r="A42" s="792"/>
      <c r="B42" s="442"/>
      <c r="C42" s="6" t="s">
        <v>381</v>
      </c>
      <c r="D42" s="502">
        <v>1</v>
      </c>
      <c r="E42" s="490">
        <v>2</v>
      </c>
      <c r="F42" s="491">
        <v>0</v>
      </c>
      <c r="G42" s="490">
        <v>0</v>
      </c>
      <c r="H42" s="490">
        <v>0</v>
      </c>
      <c r="I42" s="492"/>
      <c r="J42" s="16"/>
    </row>
    <row r="43" spans="1:10" x14ac:dyDescent="0.3">
      <c r="A43" s="792"/>
      <c r="B43" s="84"/>
      <c r="C43" s="34" t="s">
        <v>40</v>
      </c>
      <c r="D43" s="502">
        <v>5</v>
      </c>
      <c r="E43" s="490">
        <v>6</v>
      </c>
      <c r="F43" s="491">
        <v>0</v>
      </c>
      <c r="G43" s="490">
        <v>0</v>
      </c>
      <c r="H43" s="490">
        <f>((D43*16)-((E43+G43)*8))/4</f>
        <v>8</v>
      </c>
      <c r="I43" s="492" t="str">
        <f>+C31</f>
        <v>DERECHO DEL COMERCIO INTERNACIONAL</v>
      </c>
      <c r="J43" s="16"/>
    </row>
    <row r="44" spans="1:10" x14ac:dyDescent="0.3">
      <c r="A44" s="792"/>
      <c r="B44" s="442"/>
      <c r="C44" s="6" t="s">
        <v>122</v>
      </c>
      <c r="D44" s="502">
        <v>4</v>
      </c>
      <c r="E44" s="490">
        <v>4</v>
      </c>
      <c r="F44" s="491">
        <v>0</v>
      </c>
      <c r="G44" s="490">
        <v>0</v>
      </c>
      <c r="H44" s="490">
        <v>0</v>
      </c>
      <c r="I44" s="492" t="str">
        <f>+C24</f>
        <v>ENGLISH FOR BUSINESS</v>
      </c>
      <c r="J44" s="16"/>
    </row>
    <row r="45" spans="1:10" ht="15" thickBot="1" x14ac:dyDescent="0.35">
      <c r="A45" s="792"/>
      <c r="B45" s="442"/>
      <c r="C45" s="6" t="s">
        <v>49</v>
      </c>
      <c r="D45" s="517">
        <v>4</v>
      </c>
      <c r="E45" s="495">
        <v>6</v>
      </c>
      <c r="F45" s="496">
        <v>0</v>
      </c>
      <c r="G45" s="495">
        <v>0</v>
      </c>
      <c r="H45" s="495">
        <v>4</v>
      </c>
      <c r="I45" s="505" t="str">
        <f>+C18</f>
        <v>MARKETING (*)</v>
      </c>
      <c r="J45" s="16"/>
    </row>
    <row r="46" spans="1:10" ht="15" thickBot="1" x14ac:dyDescent="0.35">
      <c r="A46" s="518"/>
      <c r="B46" s="519"/>
      <c r="C46" s="12" t="s">
        <v>376</v>
      </c>
      <c r="D46" s="41">
        <f>SUM(D40:D45)</f>
        <v>22</v>
      </c>
      <c r="E46" s="13">
        <f t="shared" ref="E46:H46" si="3">SUM(E40:E45)</f>
        <v>30</v>
      </c>
      <c r="F46" s="520">
        <f t="shared" si="3"/>
        <v>0</v>
      </c>
      <c r="G46" s="13">
        <f t="shared" si="3"/>
        <v>0</v>
      </c>
      <c r="H46" s="13">
        <f t="shared" si="3"/>
        <v>20</v>
      </c>
      <c r="I46" s="500"/>
      <c r="J46" s="16"/>
    </row>
    <row r="47" spans="1:10" x14ac:dyDescent="0.3">
      <c r="A47" s="794">
        <v>7</v>
      </c>
      <c r="B47" s="84"/>
      <c r="C47" s="34" t="s">
        <v>382</v>
      </c>
      <c r="D47" s="501">
        <v>3</v>
      </c>
      <c r="E47" s="485">
        <v>6</v>
      </c>
      <c r="F47" s="486">
        <v>0</v>
      </c>
      <c r="G47" s="485">
        <v>0</v>
      </c>
      <c r="H47" s="521">
        <f>((D47*16)-((E47+G47)*8))/4</f>
        <v>0</v>
      </c>
      <c r="I47" s="25" t="str">
        <f>+C10</f>
        <v>ADMINISTRACIÓN</v>
      </c>
      <c r="J47" s="16"/>
    </row>
    <row r="48" spans="1:10" x14ac:dyDescent="0.3">
      <c r="A48" s="792"/>
      <c r="B48" s="84"/>
      <c r="C48" s="34" t="s">
        <v>151</v>
      </c>
      <c r="D48" s="502">
        <v>3</v>
      </c>
      <c r="E48" s="490">
        <v>6</v>
      </c>
      <c r="F48" s="491">
        <v>0</v>
      </c>
      <c r="G48" s="490">
        <v>0</v>
      </c>
      <c r="H48" s="490">
        <f>((D48*16)-((E48+G48)*8))/4</f>
        <v>0</v>
      </c>
      <c r="I48" s="6" t="str">
        <f>+C41</f>
        <v>ADMINISTRACIÓN DE OPERACIONES</v>
      </c>
      <c r="J48" s="16"/>
    </row>
    <row r="49" spans="1:10" x14ac:dyDescent="0.3">
      <c r="A49" s="792"/>
      <c r="B49" s="84"/>
      <c r="C49" s="34" t="s">
        <v>152</v>
      </c>
      <c r="D49" s="502">
        <v>5</v>
      </c>
      <c r="E49" s="490">
        <v>6</v>
      </c>
      <c r="F49" s="491">
        <v>0</v>
      </c>
      <c r="G49" s="490">
        <v>0</v>
      </c>
      <c r="H49" s="490">
        <f>((D49*16)-((E49+G49)*8))/4</f>
        <v>8</v>
      </c>
      <c r="I49" s="6" t="str">
        <f>+C35</f>
        <v>FINANZAS 1</v>
      </c>
      <c r="J49" s="16"/>
    </row>
    <row r="50" spans="1:10" x14ac:dyDescent="0.3">
      <c r="A50" s="792"/>
      <c r="B50" s="442"/>
      <c r="C50" s="6" t="s">
        <v>123</v>
      </c>
      <c r="D50" s="502">
        <v>3</v>
      </c>
      <c r="E50" s="490">
        <v>2</v>
      </c>
      <c r="F50" s="491">
        <v>2</v>
      </c>
      <c r="G50" s="490">
        <v>0</v>
      </c>
      <c r="H50" s="490">
        <v>0</v>
      </c>
      <c r="I50" s="6" t="str">
        <f>+C29</f>
        <v>METODOLOGÍA UNIVERSITARIA (*)</v>
      </c>
      <c r="J50" s="16"/>
    </row>
    <row r="51" spans="1:10" x14ac:dyDescent="0.3">
      <c r="A51" s="792"/>
      <c r="B51" s="84"/>
      <c r="C51" s="34" t="s">
        <v>35</v>
      </c>
      <c r="D51" s="502">
        <v>4</v>
      </c>
      <c r="E51" s="490">
        <v>6</v>
      </c>
      <c r="F51" s="491">
        <v>0</v>
      </c>
      <c r="G51" s="490">
        <v>0</v>
      </c>
      <c r="H51" s="490">
        <v>4</v>
      </c>
      <c r="I51" s="6" t="str">
        <f>+C34</f>
        <v>INVESTIGACIÓN DE MERCADOS</v>
      </c>
      <c r="J51" s="16"/>
    </row>
    <row r="52" spans="1:10" ht="15" thickBot="1" x14ac:dyDescent="0.35">
      <c r="A52" s="792"/>
      <c r="B52" s="442"/>
      <c r="C52" s="92" t="s">
        <v>318</v>
      </c>
      <c r="D52" s="512">
        <v>2</v>
      </c>
      <c r="E52" s="522">
        <v>2</v>
      </c>
      <c r="F52" s="523">
        <v>0</v>
      </c>
      <c r="G52" s="524">
        <v>0</v>
      </c>
      <c r="H52" s="524">
        <v>0</v>
      </c>
      <c r="I52" s="108"/>
      <c r="J52" s="16"/>
    </row>
    <row r="53" spans="1:10" ht="15" thickBot="1" x14ac:dyDescent="0.35">
      <c r="A53" s="812"/>
      <c r="B53" s="19"/>
      <c r="C53" s="525" t="s">
        <v>376</v>
      </c>
      <c r="D53" s="41">
        <f>SUM(D47:D52)</f>
        <v>20</v>
      </c>
      <c r="E53" s="13">
        <f t="shared" ref="E53:H53" si="4">SUM(E47:E52)</f>
        <v>28</v>
      </c>
      <c r="F53" s="520">
        <f t="shared" si="4"/>
        <v>2</v>
      </c>
      <c r="G53" s="13">
        <f t="shared" si="4"/>
        <v>0</v>
      </c>
      <c r="H53" s="13">
        <f t="shared" si="4"/>
        <v>12</v>
      </c>
      <c r="I53" s="500"/>
      <c r="J53" s="16"/>
    </row>
    <row r="54" spans="1:10" x14ac:dyDescent="0.3">
      <c r="A54" s="810">
        <v>8</v>
      </c>
      <c r="B54" s="442"/>
      <c r="C54" s="15" t="s">
        <v>153</v>
      </c>
      <c r="D54" s="502">
        <v>6</v>
      </c>
      <c r="E54" s="485">
        <v>6</v>
      </c>
      <c r="F54" s="486">
        <v>0</v>
      </c>
      <c r="G54" s="485">
        <v>0</v>
      </c>
      <c r="H54" s="485">
        <f>((D54*16)-((E54+G54)*8))/4</f>
        <v>12</v>
      </c>
      <c r="I54" s="487" t="str">
        <f>+C43</f>
        <v>ADUANAS</v>
      </c>
      <c r="J54" s="16"/>
    </row>
    <row r="55" spans="1:10" x14ac:dyDescent="0.3">
      <c r="A55" s="811"/>
      <c r="B55" s="442"/>
      <c r="C55" s="15" t="s">
        <v>56</v>
      </c>
      <c r="D55" s="502">
        <v>5</v>
      </c>
      <c r="E55" s="490">
        <v>6</v>
      </c>
      <c r="F55" s="491">
        <v>0</v>
      </c>
      <c r="G55" s="490">
        <v>0</v>
      </c>
      <c r="H55" s="490">
        <v>8</v>
      </c>
      <c r="I55" s="492" t="str">
        <f>+C45</f>
        <v>MARKETING INTERNACIONAL</v>
      </c>
      <c r="J55" s="16"/>
    </row>
    <row r="56" spans="1:10" ht="15" thickBot="1" x14ac:dyDescent="0.35">
      <c r="A56" s="811"/>
      <c r="B56" s="442"/>
      <c r="C56" s="15" t="s">
        <v>154</v>
      </c>
      <c r="D56" s="502">
        <v>8</v>
      </c>
      <c r="E56" s="495">
        <v>2</v>
      </c>
      <c r="F56" s="496">
        <v>0</v>
      </c>
      <c r="G56" s="495">
        <v>0</v>
      </c>
      <c r="H56" s="495">
        <v>12</v>
      </c>
      <c r="I56" s="526" t="s">
        <v>155</v>
      </c>
      <c r="J56" s="16"/>
    </row>
    <row r="57" spans="1:10" ht="15" thickBot="1" x14ac:dyDescent="0.35">
      <c r="A57" s="812"/>
      <c r="B57" s="19"/>
      <c r="C57" s="525" t="s">
        <v>376</v>
      </c>
      <c r="D57" s="41">
        <f>SUM(D54:D56)</f>
        <v>19</v>
      </c>
      <c r="E57" s="13">
        <f t="shared" ref="E57:H57" si="5">SUM(E54:E56)</f>
        <v>14</v>
      </c>
      <c r="F57" s="520">
        <f t="shared" si="5"/>
        <v>0</v>
      </c>
      <c r="G57" s="13">
        <f t="shared" si="5"/>
        <v>0</v>
      </c>
      <c r="H57" s="13">
        <f t="shared" si="5"/>
        <v>32</v>
      </c>
      <c r="I57" s="500"/>
      <c r="J57" s="16"/>
    </row>
    <row r="58" spans="1:10" x14ac:dyDescent="0.3">
      <c r="A58" s="810">
        <v>9</v>
      </c>
      <c r="B58" s="442"/>
      <c r="C58" s="15" t="s">
        <v>111</v>
      </c>
      <c r="D58" s="502">
        <v>4</v>
      </c>
      <c r="E58" s="485">
        <v>6</v>
      </c>
      <c r="F58" s="486">
        <v>0</v>
      </c>
      <c r="G58" s="485">
        <v>0</v>
      </c>
      <c r="H58" s="485">
        <f>((D58*16)-((E58+G58)*8))/4</f>
        <v>4</v>
      </c>
      <c r="I58" s="527" t="str">
        <f>+C37</f>
        <v>EMPLEABILIDAD (*)</v>
      </c>
      <c r="J58" s="16"/>
    </row>
    <row r="59" spans="1:10" x14ac:dyDescent="0.3">
      <c r="A59" s="811"/>
      <c r="B59" s="442"/>
      <c r="C59" s="15" t="s">
        <v>156</v>
      </c>
      <c r="D59" s="502">
        <v>6</v>
      </c>
      <c r="E59" s="490">
        <v>2</v>
      </c>
      <c r="F59" s="491">
        <v>2</v>
      </c>
      <c r="G59" s="490">
        <v>0</v>
      </c>
      <c r="H59" s="490">
        <v>6</v>
      </c>
      <c r="I59" s="528" t="str">
        <f>+C54</f>
        <v>ESTRATEGIAS DE NEGOCIOS GLOBALES</v>
      </c>
      <c r="J59" s="16"/>
    </row>
    <row r="60" spans="1:10" ht="15" thickBot="1" x14ac:dyDescent="0.35">
      <c r="A60" s="811"/>
      <c r="B60" s="442"/>
      <c r="C60" s="15" t="s">
        <v>125</v>
      </c>
      <c r="D60" s="502">
        <v>8</v>
      </c>
      <c r="E60" s="495">
        <v>4</v>
      </c>
      <c r="F60" s="496">
        <v>0</v>
      </c>
      <c r="G60" s="495">
        <v>0</v>
      </c>
      <c r="H60" s="495">
        <v>8</v>
      </c>
      <c r="I60" s="529" t="str">
        <f>+C50</f>
        <v>METODOLOGÍA DE LA INVESTIGACIÓN(*)</v>
      </c>
      <c r="J60" s="16"/>
    </row>
    <row r="61" spans="1:10" ht="15" thickBot="1" x14ac:dyDescent="0.35">
      <c r="A61" s="812"/>
      <c r="B61" s="19"/>
      <c r="C61" s="20" t="s">
        <v>376</v>
      </c>
      <c r="D61" s="41">
        <f>SUM(D58:D60)</f>
        <v>18</v>
      </c>
      <c r="E61" s="13">
        <f t="shared" ref="E61:H61" si="6">SUM(E58:E60)</f>
        <v>12</v>
      </c>
      <c r="F61" s="520">
        <f t="shared" si="6"/>
        <v>2</v>
      </c>
      <c r="G61" s="13">
        <f t="shared" si="6"/>
        <v>0</v>
      </c>
      <c r="H61" s="13">
        <f t="shared" si="6"/>
        <v>18</v>
      </c>
      <c r="I61" s="530"/>
      <c r="J61" s="16"/>
    </row>
    <row r="62" spans="1:10" x14ac:dyDescent="0.3">
      <c r="A62" s="810">
        <v>10</v>
      </c>
      <c r="B62" s="442"/>
      <c r="C62" s="492" t="s">
        <v>112</v>
      </c>
      <c r="D62" s="502">
        <v>4</v>
      </c>
      <c r="E62" s="485">
        <v>6</v>
      </c>
      <c r="F62" s="486">
        <v>0</v>
      </c>
      <c r="G62" s="485">
        <v>0</v>
      </c>
      <c r="H62" s="485">
        <f>((D62*16)-((E62+G62)*8))/4</f>
        <v>4</v>
      </c>
      <c r="I62" s="487" t="s">
        <v>381</v>
      </c>
      <c r="J62" s="16"/>
    </row>
    <row r="63" spans="1:10" x14ac:dyDescent="0.3">
      <c r="A63" s="811"/>
      <c r="B63" s="442"/>
      <c r="C63" s="492" t="s">
        <v>159</v>
      </c>
      <c r="D63" s="502">
        <v>6</v>
      </c>
      <c r="E63" s="490">
        <v>6</v>
      </c>
      <c r="F63" s="491">
        <v>0</v>
      </c>
      <c r="G63" s="490">
        <v>0</v>
      </c>
      <c r="H63" s="490">
        <f>((D63*16)-((E63+G63)*8))/4</f>
        <v>12</v>
      </c>
      <c r="I63" s="528" t="s">
        <v>153</v>
      </c>
      <c r="J63" s="16"/>
    </row>
    <row r="64" spans="1:10" ht="15" thickBot="1" x14ac:dyDescent="0.35">
      <c r="A64" s="811"/>
      <c r="B64" s="442"/>
      <c r="C64" s="492" t="s">
        <v>383</v>
      </c>
      <c r="D64" s="502">
        <v>8</v>
      </c>
      <c r="E64" s="495">
        <v>4</v>
      </c>
      <c r="F64" s="496">
        <v>0</v>
      </c>
      <c r="G64" s="495">
        <v>0</v>
      </c>
      <c r="H64" s="495">
        <v>8</v>
      </c>
      <c r="I64" s="505" t="s">
        <v>384</v>
      </c>
      <c r="J64" s="16"/>
    </row>
    <row r="65" spans="1:10" ht="15" thickBot="1" x14ac:dyDescent="0.35">
      <c r="A65" s="811"/>
      <c r="B65" s="19"/>
      <c r="C65" s="20" t="str">
        <f>+C61</f>
        <v>Total Ciclo</v>
      </c>
      <c r="D65" s="41">
        <f>SUM(D62:D64)</f>
        <v>18</v>
      </c>
      <c r="E65" s="13">
        <f t="shared" ref="E65:H65" si="7">SUM(E62:E64)</f>
        <v>16</v>
      </c>
      <c r="F65" s="520">
        <f t="shared" si="7"/>
        <v>0</v>
      </c>
      <c r="G65" s="13">
        <f t="shared" si="7"/>
        <v>0</v>
      </c>
      <c r="H65" s="13">
        <f t="shared" si="7"/>
        <v>24</v>
      </c>
      <c r="I65" s="531"/>
      <c r="J65" s="16"/>
    </row>
    <row r="66" spans="1:10" ht="15" thickBot="1" x14ac:dyDescent="0.35">
      <c r="A66" s="532"/>
      <c r="B66" s="22"/>
      <c r="C66" s="21" t="s">
        <v>52</v>
      </c>
      <c r="D66" s="41">
        <f>SUM(D65,D61,D57,D53,D46,D39,D33,D26,D19,D12)</f>
        <v>200</v>
      </c>
      <c r="E66" s="13">
        <f t="shared" ref="E66:H66" si="8">SUM(E65,E61,E57,E53,E46,E39,E33,E26,E19,E12)</f>
        <v>232</v>
      </c>
      <c r="F66" s="520">
        <f t="shared" si="8"/>
        <v>16</v>
      </c>
      <c r="G66" s="13">
        <f t="shared" si="8"/>
        <v>0</v>
      </c>
      <c r="H66" s="13">
        <f t="shared" si="8"/>
        <v>164</v>
      </c>
      <c r="I66" s="13"/>
      <c r="J66" s="16"/>
    </row>
    <row r="67" spans="1:10" x14ac:dyDescent="0.3">
      <c r="A67" s="15"/>
      <c r="B67" s="15"/>
      <c r="C67" s="15"/>
      <c r="D67" s="15"/>
      <c r="E67" s="15"/>
      <c r="F67" s="15"/>
      <c r="G67" s="15"/>
      <c r="H67" s="15"/>
      <c r="I67" s="15"/>
      <c r="J67" s="16"/>
    </row>
    <row r="68" spans="1:10" ht="15" thickBot="1" x14ac:dyDescent="0.35">
      <c r="A68" s="16"/>
      <c r="B68" s="16"/>
      <c r="C68" s="15"/>
      <c r="D68" s="15"/>
      <c r="E68" s="15"/>
      <c r="F68" s="15"/>
      <c r="G68" s="15"/>
      <c r="H68" s="15"/>
      <c r="I68" s="16"/>
      <c r="J68" s="16"/>
    </row>
    <row r="69" spans="1:10" ht="15" thickBot="1" x14ac:dyDescent="0.35">
      <c r="A69" s="813" t="s">
        <v>160</v>
      </c>
      <c r="B69" s="814"/>
      <c r="C69" s="814"/>
      <c r="D69" s="814"/>
      <c r="E69" s="814"/>
      <c r="F69" s="814"/>
      <c r="G69" s="814"/>
      <c r="H69" s="815"/>
      <c r="I69" s="16"/>
      <c r="J69" s="16"/>
    </row>
    <row r="70" spans="1:10" ht="24.6" thickBot="1" x14ac:dyDescent="0.35">
      <c r="A70" s="139" t="s">
        <v>0</v>
      </c>
      <c r="B70" s="533" t="s">
        <v>61</v>
      </c>
      <c r="C70" s="534" t="s">
        <v>111</v>
      </c>
      <c r="D70" s="444" t="s">
        <v>2</v>
      </c>
      <c r="E70" s="444" t="s">
        <v>4</v>
      </c>
      <c r="F70" s="535" t="s">
        <v>5</v>
      </c>
      <c r="G70" s="444" t="s">
        <v>6</v>
      </c>
      <c r="H70" s="444" t="s">
        <v>372</v>
      </c>
      <c r="I70" s="16"/>
      <c r="J70" s="16"/>
    </row>
    <row r="71" spans="1:10" ht="15" thickBot="1" x14ac:dyDescent="0.35">
      <c r="A71" s="38">
        <v>9</v>
      </c>
      <c r="B71" s="38"/>
      <c r="C71" s="536" t="s">
        <v>161</v>
      </c>
      <c r="D71" s="537">
        <v>4</v>
      </c>
      <c r="E71" s="538">
        <v>6</v>
      </c>
      <c r="F71" s="539">
        <v>0</v>
      </c>
      <c r="G71" s="538">
        <v>0</v>
      </c>
      <c r="H71" s="23">
        <v>4</v>
      </c>
      <c r="I71" s="16"/>
      <c r="J71" s="16"/>
    </row>
    <row r="72" spans="1:10" ht="15" thickBot="1" x14ac:dyDescent="0.35">
      <c r="A72" s="38">
        <v>9</v>
      </c>
      <c r="B72" s="38"/>
      <c r="C72" s="540" t="s">
        <v>162</v>
      </c>
      <c r="D72" s="537">
        <v>4</v>
      </c>
      <c r="E72" s="538">
        <v>6</v>
      </c>
      <c r="F72" s="539">
        <v>0</v>
      </c>
      <c r="G72" s="538">
        <v>0</v>
      </c>
      <c r="H72" s="23">
        <v>4</v>
      </c>
      <c r="I72" s="16"/>
      <c r="J72" s="16"/>
    </row>
    <row r="73" spans="1:10" ht="15" thickBot="1" x14ac:dyDescent="0.35">
      <c r="A73" s="38">
        <v>9</v>
      </c>
      <c r="B73" s="38"/>
      <c r="C73" s="536" t="s">
        <v>163</v>
      </c>
      <c r="D73" s="537">
        <v>4</v>
      </c>
      <c r="E73" s="538">
        <v>6</v>
      </c>
      <c r="F73" s="539">
        <v>0</v>
      </c>
      <c r="G73" s="538">
        <v>0</v>
      </c>
      <c r="H73" s="23">
        <v>4</v>
      </c>
      <c r="I73" s="16"/>
      <c r="J73" s="16"/>
    </row>
    <row r="74" spans="1:10" ht="15" thickBot="1" x14ac:dyDescent="0.35">
      <c r="A74" s="136"/>
      <c r="B74" s="37"/>
      <c r="C74" s="541"/>
      <c r="D74" s="541"/>
      <c r="E74" s="541"/>
      <c r="F74" s="541"/>
      <c r="G74" s="541"/>
      <c r="H74" s="542"/>
      <c r="I74" s="16"/>
      <c r="J74" s="16"/>
    </row>
    <row r="75" spans="1:10" ht="24.6" thickBot="1" x14ac:dyDescent="0.35">
      <c r="A75" s="139" t="s">
        <v>0</v>
      </c>
      <c r="B75" s="533" t="s">
        <v>61</v>
      </c>
      <c r="C75" s="534" t="s">
        <v>113</v>
      </c>
      <c r="D75" s="444" t="s">
        <v>2</v>
      </c>
      <c r="E75" s="444" t="s">
        <v>4</v>
      </c>
      <c r="F75" s="444" t="s">
        <v>5</v>
      </c>
      <c r="G75" s="444" t="s">
        <v>6</v>
      </c>
      <c r="H75" s="543" t="s">
        <v>372</v>
      </c>
      <c r="I75" s="16"/>
      <c r="J75" s="16"/>
    </row>
    <row r="76" spans="1:10" ht="15" thickBot="1" x14ac:dyDescent="0.35">
      <c r="A76" s="38">
        <v>10</v>
      </c>
      <c r="B76" s="38"/>
      <c r="C76" s="536" t="s">
        <v>164</v>
      </c>
      <c r="D76" s="537">
        <v>4</v>
      </c>
      <c r="E76" s="538">
        <v>6</v>
      </c>
      <c r="F76" s="539">
        <v>0</v>
      </c>
      <c r="G76" s="538">
        <v>0</v>
      </c>
      <c r="H76" s="23">
        <v>4</v>
      </c>
      <c r="I76" s="16"/>
      <c r="J76" s="16"/>
    </row>
    <row r="77" spans="1:10" ht="15" thickBot="1" x14ac:dyDescent="0.35">
      <c r="A77" s="141">
        <v>10</v>
      </c>
      <c r="B77" s="141"/>
      <c r="C77" s="544" t="s">
        <v>165</v>
      </c>
      <c r="D77" s="537">
        <f>+E77+F77/2+G77/2+H77/2</f>
        <v>4</v>
      </c>
      <c r="E77" s="538">
        <v>4</v>
      </c>
      <c r="F77" s="538">
        <v>0</v>
      </c>
      <c r="G77" s="538">
        <v>0</v>
      </c>
      <c r="H77" s="545">
        <v>0</v>
      </c>
      <c r="I77" s="16"/>
      <c r="J77" s="16"/>
    </row>
    <row r="78" spans="1:10" ht="15" thickBot="1" x14ac:dyDescent="0.35">
      <c r="A78" s="141">
        <v>10</v>
      </c>
      <c r="B78" s="141"/>
      <c r="C78" s="544" t="s">
        <v>166</v>
      </c>
      <c r="D78" s="537">
        <v>4</v>
      </c>
      <c r="E78" s="538">
        <v>6</v>
      </c>
      <c r="F78" s="539">
        <v>0</v>
      </c>
      <c r="G78" s="538">
        <v>0</v>
      </c>
      <c r="H78" s="23">
        <v>4</v>
      </c>
      <c r="I78" s="16"/>
      <c r="J78" s="16"/>
    </row>
    <row r="79" spans="1:10" ht="15" thickBot="1" x14ac:dyDescent="0.35">
      <c r="A79" s="16"/>
      <c r="B79" s="16"/>
      <c r="C79" s="15"/>
      <c r="D79" s="15"/>
      <c r="E79" s="15"/>
      <c r="F79" s="15"/>
      <c r="G79" s="15"/>
      <c r="H79" s="15"/>
      <c r="I79" s="16"/>
      <c r="J79" s="16"/>
    </row>
    <row r="80" spans="1:10" ht="15" thickBot="1" x14ac:dyDescent="0.35">
      <c r="A80" s="805" t="s">
        <v>115</v>
      </c>
      <c r="B80" s="806"/>
      <c r="C80" s="806"/>
      <c r="D80" s="806"/>
      <c r="E80" s="806"/>
      <c r="F80" s="806"/>
      <c r="G80" s="806"/>
      <c r="H80" s="806"/>
      <c r="I80" s="806"/>
      <c r="J80" s="807"/>
    </row>
    <row r="81" spans="1:10" x14ac:dyDescent="0.3">
      <c r="A81" s="16"/>
      <c r="B81" s="16"/>
      <c r="C81" s="15"/>
      <c r="D81" s="15"/>
      <c r="E81" s="15"/>
      <c r="F81" s="15"/>
      <c r="G81" s="15"/>
      <c r="H81" s="15"/>
      <c r="I81" s="16"/>
      <c r="J81" s="16"/>
    </row>
    <row r="82" spans="1:10" x14ac:dyDescent="0.3">
      <c r="A82" s="1"/>
      <c r="B82" s="1"/>
      <c r="C82" s="2"/>
      <c r="D82" s="2"/>
      <c r="E82" s="2"/>
      <c r="F82" s="15"/>
      <c r="G82" s="15"/>
      <c r="H82" s="2"/>
      <c r="I82" s="1"/>
      <c r="J82" s="1"/>
    </row>
    <row r="83" spans="1:10" x14ac:dyDescent="0.3">
      <c r="A83" s="546"/>
      <c r="B83" s="546"/>
      <c r="C83" s="547"/>
      <c r="D83" s="547"/>
      <c r="E83" s="547"/>
      <c r="F83" s="548"/>
      <c r="G83" s="548"/>
      <c r="H83" s="547"/>
      <c r="I83" s="546"/>
      <c r="J83" s="546"/>
    </row>
  </sheetData>
  <mergeCells count="21">
    <mergeCell ref="A80:J80"/>
    <mergeCell ref="A6:A12"/>
    <mergeCell ref="A13:A19"/>
    <mergeCell ref="A20:A26"/>
    <mergeCell ref="A27:A33"/>
    <mergeCell ref="A34:A39"/>
    <mergeCell ref="A40:A45"/>
    <mergeCell ref="A47:A53"/>
    <mergeCell ref="A54:A57"/>
    <mergeCell ref="A58:A61"/>
    <mergeCell ref="A62:A65"/>
    <mergeCell ref="A69:H69"/>
    <mergeCell ref="A1:I1"/>
    <mergeCell ref="A2:I2"/>
    <mergeCell ref="A3:I3"/>
    <mergeCell ref="A4:A5"/>
    <mergeCell ref="B4:B5"/>
    <mergeCell ref="C4:C5"/>
    <mergeCell ref="D4:D5"/>
    <mergeCell ref="E4:G4"/>
    <mergeCell ref="I4:I5"/>
  </mergeCells>
  <conditionalFormatting sqref="F9">
    <cfRule type="cellIs" dxfId="1" priority="2" operator="greaterThan">
      <formula>0</formula>
    </cfRule>
  </conditionalFormatting>
  <conditionalFormatting sqref="F55">
    <cfRule type="cellIs" dxfId="0" priority="1" operator="greaterThan">
      <formula>0</formula>
    </cfRule>
  </conditionalFormatting>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BA85B1-1D74-4830-839E-2344895444D0}">
  <dimension ref="A1:J81"/>
  <sheetViews>
    <sheetView topLeftCell="A47" workbookViewId="0">
      <selection activeCell="B55" sqref="B55:D55"/>
    </sheetView>
  </sheetViews>
  <sheetFormatPr baseColWidth="10" defaultColWidth="24.109375" defaultRowHeight="12" x14ac:dyDescent="0.25"/>
  <cols>
    <col min="1" max="1" width="7.88671875" style="549" customWidth="1"/>
    <col min="2" max="2" width="13.5546875" style="549" customWidth="1"/>
    <col min="3" max="3" width="52.109375" style="623" customWidth="1"/>
    <col min="4" max="4" width="7.88671875" style="549" customWidth="1"/>
    <col min="5" max="7" width="6" style="549" customWidth="1"/>
    <col min="8" max="8" width="10.88671875" style="549" customWidth="1"/>
    <col min="9" max="9" width="63.109375" style="549" customWidth="1"/>
    <col min="10" max="16384" width="24.109375" style="549"/>
  </cols>
  <sheetData>
    <row r="1" spans="1:9" ht="14.25" customHeight="1" x14ac:dyDescent="0.25">
      <c r="A1" s="744" t="s">
        <v>17</v>
      </c>
      <c r="B1" s="744"/>
      <c r="C1" s="744"/>
      <c r="D1" s="744"/>
      <c r="E1" s="744"/>
      <c r="F1" s="744"/>
      <c r="G1" s="744"/>
      <c r="H1" s="744"/>
      <c r="I1" s="744"/>
    </row>
    <row r="2" spans="1:9" ht="14.25" customHeight="1" x14ac:dyDescent="0.25">
      <c r="A2" s="744" t="s">
        <v>18</v>
      </c>
      <c r="B2" s="744"/>
      <c r="C2" s="744"/>
      <c r="D2" s="744"/>
      <c r="E2" s="744"/>
      <c r="F2" s="744"/>
      <c r="G2" s="744"/>
      <c r="H2" s="744"/>
      <c r="I2" s="744"/>
    </row>
    <row r="3" spans="1:9" ht="14.25" customHeight="1" x14ac:dyDescent="0.25">
      <c r="A3" s="744" t="s">
        <v>385</v>
      </c>
      <c r="B3" s="744"/>
      <c r="C3" s="744"/>
      <c r="D3" s="744"/>
      <c r="E3" s="744"/>
      <c r="F3" s="744"/>
      <c r="G3" s="744"/>
      <c r="H3" s="744"/>
      <c r="I3" s="744"/>
    </row>
    <row r="4" spans="1:9" ht="14.25" customHeight="1" thickBot="1" x14ac:dyDescent="0.3">
      <c r="A4" s="1"/>
      <c r="B4" s="1"/>
      <c r="C4" s="2"/>
      <c r="D4" s="1"/>
      <c r="E4" s="1"/>
      <c r="F4" s="1"/>
      <c r="G4" s="1"/>
      <c r="H4" s="1"/>
      <c r="I4" s="1"/>
    </row>
    <row r="5" spans="1:9" ht="14.25" customHeight="1" thickBot="1" x14ac:dyDescent="0.3">
      <c r="A5" s="794" t="s">
        <v>0</v>
      </c>
      <c r="B5" s="801" t="s">
        <v>61</v>
      </c>
      <c r="C5" s="794" t="s">
        <v>1</v>
      </c>
      <c r="D5" s="794" t="s">
        <v>386</v>
      </c>
      <c r="E5" s="813" t="s">
        <v>387</v>
      </c>
      <c r="F5" s="814"/>
      <c r="G5" s="815"/>
      <c r="H5" s="550" t="s">
        <v>388</v>
      </c>
      <c r="I5" s="794" t="s">
        <v>7</v>
      </c>
    </row>
    <row r="6" spans="1:9" ht="20.25" customHeight="1" thickBot="1" x14ac:dyDescent="0.3">
      <c r="A6" s="793"/>
      <c r="B6" s="816"/>
      <c r="C6" s="793"/>
      <c r="D6" s="793"/>
      <c r="E6" s="453" t="s">
        <v>4</v>
      </c>
      <c r="F6" s="453" t="s">
        <v>5</v>
      </c>
      <c r="G6" s="30" t="s">
        <v>6</v>
      </c>
      <c r="H6" s="551" t="s">
        <v>372</v>
      </c>
      <c r="I6" s="793"/>
    </row>
    <row r="7" spans="1:9" ht="14.25" customHeight="1" x14ac:dyDescent="0.25">
      <c r="A7" s="794">
        <v>1</v>
      </c>
      <c r="B7" s="31" t="s">
        <v>65</v>
      </c>
      <c r="C7" s="552" t="s">
        <v>60</v>
      </c>
      <c r="D7" s="553">
        <v>2</v>
      </c>
      <c r="E7" s="554">
        <v>2</v>
      </c>
      <c r="F7" s="554">
        <v>0</v>
      </c>
      <c r="G7" s="555">
        <v>0</v>
      </c>
      <c r="H7" s="556">
        <v>0</v>
      </c>
      <c r="I7" s="10"/>
    </row>
    <row r="8" spans="1:9" ht="14.25" customHeight="1" x14ac:dyDescent="0.25">
      <c r="A8" s="792"/>
      <c r="B8" s="31" t="s">
        <v>66</v>
      </c>
      <c r="C8" s="557" t="s">
        <v>19</v>
      </c>
      <c r="D8" s="558">
        <v>5</v>
      </c>
      <c r="E8" s="559">
        <v>6</v>
      </c>
      <c r="F8" s="554">
        <v>0</v>
      </c>
      <c r="G8" s="555">
        <v>0</v>
      </c>
      <c r="H8" s="560">
        <v>8</v>
      </c>
      <c r="I8" s="32"/>
    </row>
    <row r="9" spans="1:9" ht="14.25" customHeight="1" x14ac:dyDescent="0.25">
      <c r="A9" s="792"/>
      <c r="B9" s="31" t="s">
        <v>68</v>
      </c>
      <c r="C9" s="552" t="s">
        <v>318</v>
      </c>
      <c r="D9" s="558">
        <v>2</v>
      </c>
      <c r="E9" s="559">
        <v>4</v>
      </c>
      <c r="F9" s="554">
        <v>0</v>
      </c>
      <c r="G9" s="555">
        <v>0</v>
      </c>
      <c r="H9" s="560">
        <v>0</v>
      </c>
      <c r="I9" s="32"/>
    </row>
    <row r="10" spans="1:9" ht="14.25" customHeight="1" x14ac:dyDescent="0.25">
      <c r="A10" s="792"/>
      <c r="B10" s="31" t="s">
        <v>75</v>
      </c>
      <c r="C10" s="552" t="s">
        <v>290</v>
      </c>
      <c r="D10" s="558">
        <v>2</v>
      </c>
      <c r="E10" s="559">
        <v>2</v>
      </c>
      <c r="F10" s="554">
        <v>0</v>
      </c>
      <c r="G10" s="555">
        <v>0</v>
      </c>
      <c r="H10" s="560">
        <v>0</v>
      </c>
      <c r="I10" s="32"/>
    </row>
    <row r="11" spans="1:9" ht="14.25" customHeight="1" thickBot="1" x14ac:dyDescent="0.3">
      <c r="A11" s="792"/>
      <c r="B11" s="31" t="s">
        <v>70</v>
      </c>
      <c r="C11" s="552" t="s">
        <v>22</v>
      </c>
      <c r="D11" s="558">
        <v>5</v>
      </c>
      <c r="E11" s="561">
        <v>4</v>
      </c>
      <c r="F11" s="562">
        <v>2</v>
      </c>
      <c r="G11" s="555">
        <v>0</v>
      </c>
      <c r="H11" s="563">
        <v>0</v>
      </c>
      <c r="I11" s="10"/>
    </row>
    <row r="12" spans="1:9" ht="14.25" customHeight="1" thickBot="1" x14ac:dyDescent="0.3">
      <c r="A12" s="793"/>
      <c r="B12" s="19"/>
      <c r="C12" s="564" t="s">
        <v>23</v>
      </c>
      <c r="D12" s="565">
        <f>SUM(D7:D11)</f>
        <v>16</v>
      </c>
      <c r="E12" s="566">
        <f>SUM(E7:E11)</f>
        <v>18</v>
      </c>
      <c r="F12" s="566">
        <f>SUM(F7:F11)</f>
        <v>2</v>
      </c>
      <c r="G12" s="38">
        <f t="shared" ref="G12:H12" si="0">SUM(G7:G11)</f>
        <v>0</v>
      </c>
      <c r="H12" s="567">
        <f t="shared" si="0"/>
        <v>8</v>
      </c>
      <c r="I12" s="530"/>
    </row>
    <row r="13" spans="1:9" ht="14.25" customHeight="1" x14ac:dyDescent="0.25">
      <c r="A13" s="794">
        <f>+A7+1</f>
        <v>2</v>
      </c>
      <c r="B13" s="31" t="s">
        <v>71</v>
      </c>
      <c r="C13" s="552" t="s">
        <v>129</v>
      </c>
      <c r="D13" s="553">
        <v>5</v>
      </c>
      <c r="E13" s="561">
        <v>4</v>
      </c>
      <c r="F13" s="568">
        <v>2</v>
      </c>
      <c r="G13" s="556">
        <v>0</v>
      </c>
      <c r="H13" s="556">
        <v>0</v>
      </c>
      <c r="I13" s="6" t="str">
        <f>+C8</f>
        <v>COMPLEMENTOS  DE MATEMÁTICA</v>
      </c>
    </row>
    <row r="14" spans="1:9" ht="14.25" customHeight="1" x14ac:dyDescent="0.25">
      <c r="A14" s="792"/>
      <c r="B14" s="31" t="s">
        <v>77</v>
      </c>
      <c r="C14" s="552" t="s">
        <v>28</v>
      </c>
      <c r="D14" s="558">
        <v>5</v>
      </c>
      <c r="E14" s="561">
        <v>4</v>
      </c>
      <c r="F14" s="569">
        <v>2</v>
      </c>
      <c r="G14" s="556">
        <v>0</v>
      </c>
      <c r="H14" s="560">
        <v>0</v>
      </c>
      <c r="I14" s="6" t="str">
        <f>+C11</f>
        <v>COMUNICACIÓN 1 (*)</v>
      </c>
    </row>
    <row r="15" spans="1:9" ht="14.25" customHeight="1" x14ac:dyDescent="0.25">
      <c r="A15" s="792"/>
      <c r="B15" s="31" t="s">
        <v>69</v>
      </c>
      <c r="C15" s="552" t="s">
        <v>21</v>
      </c>
      <c r="D15" s="558">
        <v>4</v>
      </c>
      <c r="E15" s="561">
        <v>6</v>
      </c>
      <c r="F15" s="569">
        <v>0</v>
      </c>
      <c r="G15" s="556">
        <v>0</v>
      </c>
      <c r="H15" s="560">
        <v>4</v>
      </c>
      <c r="I15" s="6"/>
    </row>
    <row r="16" spans="1:9" ht="14.25" customHeight="1" x14ac:dyDescent="0.25">
      <c r="A16" s="792"/>
      <c r="B16" s="31" t="s">
        <v>67</v>
      </c>
      <c r="C16" s="552" t="s">
        <v>20</v>
      </c>
      <c r="D16" s="558">
        <v>4</v>
      </c>
      <c r="E16" s="561">
        <v>6</v>
      </c>
      <c r="F16" s="569">
        <v>0</v>
      </c>
      <c r="G16" s="556">
        <v>0</v>
      </c>
      <c r="H16" s="560">
        <v>4</v>
      </c>
      <c r="I16" s="32"/>
    </row>
    <row r="17" spans="1:9" ht="14.25" customHeight="1" x14ac:dyDescent="0.25">
      <c r="A17" s="792"/>
      <c r="B17" s="31" t="s">
        <v>76</v>
      </c>
      <c r="C17" s="552" t="s">
        <v>44</v>
      </c>
      <c r="D17" s="558">
        <v>1</v>
      </c>
      <c r="E17" s="561">
        <v>1</v>
      </c>
      <c r="F17" s="569">
        <v>0</v>
      </c>
      <c r="G17" s="556">
        <v>0</v>
      </c>
      <c r="H17" s="560">
        <v>0</v>
      </c>
      <c r="I17" s="32"/>
    </row>
    <row r="18" spans="1:9" ht="14.25" customHeight="1" thickBot="1" x14ac:dyDescent="0.3">
      <c r="A18" s="792"/>
      <c r="B18" s="31" t="s">
        <v>80</v>
      </c>
      <c r="C18" s="570" t="s">
        <v>130</v>
      </c>
      <c r="D18" s="558">
        <v>3</v>
      </c>
      <c r="E18" s="561">
        <v>2</v>
      </c>
      <c r="F18" s="571">
        <v>2</v>
      </c>
      <c r="G18" s="556">
        <v>0</v>
      </c>
      <c r="H18" s="560">
        <v>0</v>
      </c>
      <c r="I18" s="572"/>
    </row>
    <row r="19" spans="1:9" ht="14.25" customHeight="1" thickBot="1" x14ac:dyDescent="0.3">
      <c r="A19" s="793"/>
      <c r="B19" s="19"/>
      <c r="C19" s="12" t="str">
        <f>+C12</f>
        <v>TOTAL CICLO</v>
      </c>
      <c r="D19" s="13">
        <f>SUM(D13:D18)</f>
        <v>22</v>
      </c>
      <c r="E19" s="13">
        <f t="shared" ref="E19:H19" si="1">SUM(E13:E18)</f>
        <v>23</v>
      </c>
      <c r="F19" s="13">
        <f t="shared" si="1"/>
        <v>6</v>
      </c>
      <c r="G19" s="13">
        <f t="shared" si="1"/>
        <v>0</v>
      </c>
      <c r="H19" s="13">
        <f t="shared" si="1"/>
        <v>8</v>
      </c>
      <c r="I19" s="530"/>
    </row>
    <row r="20" spans="1:9" ht="14.25" customHeight="1" x14ac:dyDescent="0.25">
      <c r="A20" s="789">
        <f>+A13+1</f>
        <v>3</v>
      </c>
      <c r="B20" s="253" t="s">
        <v>78</v>
      </c>
      <c r="C20" s="254" t="s">
        <v>29</v>
      </c>
      <c r="D20" s="255">
        <v>5</v>
      </c>
      <c r="E20" s="573">
        <v>6</v>
      </c>
      <c r="F20" s="574">
        <v>0</v>
      </c>
      <c r="G20" s="575">
        <v>0</v>
      </c>
      <c r="H20" s="575">
        <v>8</v>
      </c>
      <c r="I20" s="284" t="str">
        <f>+C13</f>
        <v>MATEMÁTICA BÁSICA(*)</v>
      </c>
    </row>
    <row r="21" spans="1:9" ht="14.25" customHeight="1" x14ac:dyDescent="0.25">
      <c r="A21" s="790"/>
      <c r="B21" s="253" t="s">
        <v>89</v>
      </c>
      <c r="C21" s="254" t="s">
        <v>46</v>
      </c>
      <c r="D21" s="263">
        <v>1</v>
      </c>
      <c r="E21" s="573">
        <v>1</v>
      </c>
      <c r="F21" s="576">
        <v>0</v>
      </c>
      <c r="G21" s="575">
        <v>0</v>
      </c>
      <c r="H21" s="577">
        <v>0</v>
      </c>
      <c r="I21" s="254" t="s">
        <v>44</v>
      </c>
    </row>
    <row r="22" spans="1:9" ht="14.25" customHeight="1" x14ac:dyDescent="0.25">
      <c r="A22" s="790"/>
      <c r="B22" s="253" t="s">
        <v>83</v>
      </c>
      <c r="C22" s="254" t="s">
        <v>291</v>
      </c>
      <c r="D22" s="263">
        <v>5</v>
      </c>
      <c r="E22" s="573">
        <v>6</v>
      </c>
      <c r="F22" s="576">
        <v>0</v>
      </c>
      <c r="G22" s="575">
        <v>0</v>
      </c>
      <c r="H22" s="577">
        <v>8</v>
      </c>
      <c r="I22" s="254" t="str">
        <f>+C14</f>
        <v>COMUNICACIÓN 2 (*)</v>
      </c>
    </row>
    <row r="23" spans="1:9" ht="14.25" customHeight="1" x14ac:dyDescent="0.25">
      <c r="A23" s="790"/>
      <c r="B23" s="253" t="s">
        <v>73</v>
      </c>
      <c r="C23" s="254" t="s">
        <v>25</v>
      </c>
      <c r="D23" s="263">
        <v>3</v>
      </c>
      <c r="E23" s="573">
        <v>2</v>
      </c>
      <c r="F23" s="576">
        <v>2</v>
      </c>
      <c r="G23" s="575">
        <v>0</v>
      </c>
      <c r="H23" s="577">
        <v>0</v>
      </c>
      <c r="I23" s="254" t="s">
        <v>389</v>
      </c>
    </row>
    <row r="24" spans="1:9" ht="14.25" customHeight="1" x14ac:dyDescent="0.25">
      <c r="A24" s="790"/>
      <c r="B24" s="253" t="s">
        <v>74</v>
      </c>
      <c r="C24" s="254" t="s">
        <v>26</v>
      </c>
      <c r="D24" s="263">
        <v>3</v>
      </c>
      <c r="E24" s="573">
        <v>6</v>
      </c>
      <c r="F24" s="576">
        <v>0</v>
      </c>
      <c r="G24" s="575">
        <v>0</v>
      </c>
      <c r="H24" s="577">
        <v>0</v>
      </c>
      <c r="I24" s="254" t="str">
        <f>C16</f>
        <v>NEGOCIOS INTERNACIONALES Y GLOBALIZACIÓN</v>
      </c>
    </row>
    <row r="25" spans="1:9" ht="14.25" customHeight="1" thickBot="1" x14ac:dyDescent="0.3">
      <c r="A25" s="790"/>
      <c r="B25" s="253" t="s">
        <v>90</v>
      </c>
      <c r="C25" s="254" t="s">
        <v>292</v>
      </c>
      <c r="D25" s="263">
        <v>2</v>
      </c>
      <c r="E25" s="573">
        <v>2</v>
      </c>
      <c r="F25" s="578">
        <v>0</v>
      </c>
      <c r="G25" s="575">
        <v>0</v>
      </c>
      <c r="H25" s="579">
        <v>0</v>
      </c>
      <c r="I25" s="580"/>
    </row>
    <row r="26" spans="1:9" ht="14.25" customHeight="1" thickBot="1" x14ac:dyDescent="0.3">
      <c r="A26" s="791"/>
      <c r="B26" s="271"/>
      <c r="C26" s="272" t="str">
        <f>+C19</f>
        <v>TOTAL CICLO</v>
      </c>
      <c r="D26" s="273">
        <f>SUM(D20:D25)</f>
        <v>19</v>
      </c>
      <c r="E26" s="441">
        <f>SUM(E20:E25)</f>
        <v>23</v>
      </c>
      <c r="F26" s="441">
        <f>SUM(F20:F25)</f>
        <v>2</v>
      </c>
      <c r="G26" s="319">
        <f>SUM(G20:G25)</f>
        <v>0</v>
      </c>
      <c r="H26" s="581">
        <f>SUM(H20:H25)</f>
        <v>16</v>
      </c>
      <c r="I26" s="482"/>
    </row>
    <row r="27" spans="1:9" ht="14.25" customHeight="1" x14ac:dyDescent="0.25">
      <c r="A27" s="789">
        <f>+A20+1</f>
        <v>4</v>
      </c>
      <c r="B27" s="253" t="s">
        <v>84</v>
      </c>
      <c r="C27" s="262" t="s">
        <v>34</v>
      </c>
      <c r="D27" s="255">
        <v>4</v>
      </c>
      <c r="E27" s="573">
        <v>4</v>
      </c>
      <c r="F27" s="574">
        <v>0</v>
      </c>
      <c r="G27" s="575">
        <v>2</v>
      </c>
      <c r="H27" s="582">
        <v>4</v>
      </c>
      <c r="I27" s="284" t="s">
        <v>129</v>
      </c>
    </row>
    <row r="28" spans="1:9" ht="14.25" customHeight="1" x14ac:dyDescent="0.25">
      <c r="A28" s="790"/>
      <c r="B28" s="253" t="s">
        <v>79</v>
      </c>
      <c r="C28" s="262" t="s">
        <v>390</v>
      </c>
      <c r="D28" s="263">
        <v>3</v>
      </c>
      <c r="E28" s="573">
        <v>6</v>
      </c>
      <c r="F28" s="576">
        <v>0</v>
      </c>
      <c r="G28" s="575">
        <v>0</v>
      </c>
      <c r="H28" s="583">
        <v>0</v>
      </c>
      <c r="I28" s="254" t="str">
        <f>C15</f>
        <v>ADMINISTRACIÓN</v>
      </c>
    </row>
    <row r="29" spans="1:9" ht="14.25" customHeight="1" x14ac:dyDescent="0.25">
      <c r="A29" s="790"/>
      <c r="B29" s="253" t="s">
        <v>72</v>
      </c>
      <c r="C29" s="254" t="s">
        <v>110</v>
      </c>
      <c r="D29" s="263">
        <v>3</v>
      </c>
      <c r="E29" s="573">
        <v>6</v>
      </c>
      <c r="F29" s="576">
        <v>0</v>
      </c>
      <c r="G29" s="575">
        <v>0</v>
      </c>
      <c r="H29" s="583">
        <v>0</v>
      </c>
      <c r="I29" s="254"/>
    </row>
    <row r="30" spans="1:9" ht="14.25" customHeight="1" x14ac:dyDescent="0.25">
      <c r="A30" s="790"/>
      <c r="B30" s="253" t="s">
        <v>88</v>
      </c>
      <c r="C30" s="262" t="s">
        <v>37</v>
      </c>
      <c r="D30" s="263">
        <v>4</v>
      </c>
      <c r="E30" s="573">
        <v>4</v>
      </c>
      <c r="F30" s="576">
        <v>0</v>
      </c>
      <c r="G30" s="575">
        <v>2</v>
      </c>
      <c r="H30" s="583">
        <v>4</v>
      </c>
      <c r="I30" s="254" t="s">
        <v>26</v>
      </c>
    </row>
    <row r="31" spans="1:9" ht="14.25" customHeight="1" thickBot="1" x14ac:dyDescent="0.3">
      <c r="A31" s="790"/>
      <c r="B31" s="253" t="s">
        <v>81</v>
      </c>
      <c r="C31" s="262" t="s">
        <v>133</v>
      </c>
      <c r="D31" s="263">
        <v>4</v>
      </c>
      <c r="E31" s="573">
        <v>2</v>
      </c>
      <c r="F31" s="578">
        <v>2</v>
      </c>
      <c r="G31" s="575">
        <v>0</v>
      </c>
      <c r="H31" s="584">
        <v>2</v>
      </c>
      <c r="I31" s="288"/>
    </row>
    <row r="32" spans="1:9" ht="14.25" customHeight="1" thickBot="1" x14ac:dyDescent="0.3">
      <c r="A32" s="791"/>
      <c r="B32" s="271"/>
      <c r="C32" s="272" t="str">
        <f>+C26</f>
        <v>TOTAL CICLO</v>
      </c>
      <c r="D32" s="273">
        <f>SUM(D27:D31)</f>
        <v>18</v>
      </c>
      <c r="E32" s="441">
        <f>SUM(E27:E31)</f>
        <v>22</v>
      </c>
      <c r="F32" s="441">
        <f>SUM(F27:F31)</f>
        <v>2</v>
      </c>
      <c r="G32" s="319">
        <f>SUM(G27:G31)</f>
        <v>4</v>
      </c>
      <c r="H32" s="581">
        <f>SUM(H27:H31)</f>
        <v>10</v>
      </c>
      <c r="I32" s="585"/>
    </row>
    <row r="33" spans="1:9" ht="14.25" customHeight="1" x14ac:dyDescent="0.25">
      <c r="A33" s="789">
        <f>+A27+1</f>
        <v>5</v>
      </c>
      <c r="B33" s="253" t="s">
        <v>91</v>
      </c>
      <c r="C33" s="254" t="s">
        <v>39</v>
      </c>
      <c r="D33" s="263">
        <v>4</v>
      </c>
      <c r="E33" s="573">
        <v>6</v>
      </c>
      <c r="F33" s="574">
        <v>0</v>
      </c>
      <c r="G33" s="575">
        <v>0</v>
      </c>
      <c r="H33" s="575">
        <v>4</v>
      </c>
      <c r="I33" s="254" t="s">
        <v>110</v>
      </c>
    </row>
    <row r="34" spans="1:9" ht="14.25" customHeight="1" x14ac:dyDescent="0.25">
      <c r="A34" s="790"/>
      <c r="B34" s="253" t="s">
        <v>93</v>
      </c>
      <c r="C34" s="254" t="s">
        <v>40</v>
      </c>
      <c r="D34" s="263">
        <v>5</v>
      </c>
      <c r="E34" s="573">
        <v>6</v>
      </c>
      <c r="F34" s="576">
        <v>0</v>
      </c>
      <c r="G34" s="575">
        <v>0</v>
      </c>
      <c r="H34" s="577">
        <v>8</v>
      </c>
      <c r="I34" s="254" t="str">
        <f>C30</f>
        <v>DERECHO DEL COMERCIO INTERNACIONAL</v>
      </c>
    </row>
    <row r="35" spans="1:9" ht="14.25" customHeight="1" x14ac:dyDescent="0.25">
      <c r="A35" s="790"/>
      <c r="B35" s="253" t="s">
        <v>85</v>
      </c>
      <c r="C35" s="262" t="s">
        <v>123</v>
      </c>
      <c r="D35" s="263">
        <v>3</v>
      </c>
      <c r="E35" s="573">
        <v>2</v>
      </c>
      <c r="F35" s="576">
        <v>2</v>
      </c>
      <c r="G35" s="575">
        <v>0</v>
      </c>
      <c r="H35" s="577">
        <v>0</v>
      </c>
      <c r="I35" s="586" t="s">
        <v>31</v>
      </c>
    </row>
    <row r="36" spans="1:9" ht="14.25" customHeight="1" x14ac:dyDescent="0.25">
      <c r="A36" s="790"/>
      <c r="B36" s="253" t="s">
        <v>94</v>
      </c>
      <c r="C36" s="262" t="s">
        <v>41</v>
      </c>
      <c r="D36" s="263">
        <v>4</v>
      </c>
      <c r="E36" s="573">
        <v>2</v>
      </c>
      <c r="F36" s="576">
        <v>0</v>
      </c>
      <c r="G36" s="575">
        <v>0</v>
      </c>
      <c r="H36" s="577">
        <v>4</v>
      </c>
      <c r="I36" s="587"/>
    </row>
    <row r="37" spans="1:9" ht="14.25" customHeight="1" thickBot="1" x14ac:dyDescent="0.3">
      <c r="A37" s="790"/>
      <c r="B37" s="253" t="s">
        <v>87</v>
      </c>
      <c r="C37" s="262" t="s">
        <v>36</v>
      </c>
      <c r="D37" s="263">
        <v>5</v>
      </c>
      <c r="E37" s="573">
        <v>4</v>
      </c>
      <c r="F37" s="578">
        <v>2</v>
      </c>
      <c r="G37" s="575">
        <v>0</v>
      </c>
      <c r="H37" s="579">
        <v>0</v>
      </c>
      <c r="I37" s="254" t="s">
        <v>129</v>
      </c>
    </row>
    <row r="38" spans="1:9" ht="14.25" customHeight="1" thickBot="1" x14ac:dyDescent="0.3">
      <c r="A38" s="791"/>
      <c r="B38" s="271"/>
      <c r="C38" s="272" t="str">
        <f>+C32</f>
        <v>TOTAL CICLO</v>
      </c>
      <c r="D38" s="273">
        <f>SUM(D33:D37)</f>
        <v>21</v>
      </c>
      <c r="E38" s="441">
        <f>SUM(E33:E37)</f>
        <v>20</v>
      </c>
      <c r="F38" s="441">
        <f>SUM(F33:F37)</f>
        <v>4</v>
      </c>
      <c r="G38" s="319">
        <f t="shared" ref="G38:H38" si="2">SUM(G33:G37)</f>
        <v>0</v>
      </c>
      <c r="H38" s="581">
        <f t="shared" si="2"/>
        <v>16</v>
      </c>
      <c r="I38" s="471"/>
    </row>
    <row r="39" spans="1:9" ht="14.25" customHeight="1" x14ac:dyDescent="0.25">
      <c r="A39" s="789">
        <f>+A33+1</f>
        <v>6</v>
      </c>
      <c r="B39" s="253" t="s">
        <v>96</v>
      </c>
      <c r="C39" s="254" t="s">
        <v>43</v>
      </c>
      <c r="D39" s="255">
        <v>5</v>
      </c>
      <c r="E39" s="573">
        <v>6</v>
      </c>
      <c r="F39" s="574">
        <v>0</v>
      </c>
      <c r="G39" s="575">
        <v>0</v>
      </c>
      <c r="H39" s="575">
        <v>8</v>
      </c>
      <c r="I39" s="254" t="s">
        <v>194</v>
      </c>
    </row>
    <row r="40" spans="1:9" ht="14.25" customHeight="1" x14ac:dyDescent="0.25">
      <c r="A40" s="790"/>
      <c r="B40" s="253" t="s">
        <v>97</v>
      </c>
      <c r="C40" s="254" t="s">
        <v>122</v>
      </c>
      <c r="D40" s="263">
        <v>4</v>
      </c>
      <c r="E40" s="573">
        <v>2</v>
      </c>
      <c r="F40" s="576">
        <v>2</v>
      </c>
      <c r="G40" s="575">
        <v>0</v>
      </c>
      <c r="H40" s="577">
        <v>2</v>
      </c>
      <c r="I40" s="333" t="s">
        <v>25</v>
      </c>
    </row>
    <row r="41" spans="1:9" ht="14.25" customHeight="1" x14ac:dyDescent="0.25">
      <c r="A41" s="790"/>
      <c r="B41" s="253" t="s">
        <v>92</v>
      </c>
      <c r="C41" s="254" t="s">
        <v>8</v>
      </c>
      <c r="D41" s="263">
        <v>4</v>
      </c>
      <c r="E41" s="573">
        <v>6</v>
      </c>
      <c r="F41" s="576">
        <v>0</v>
      </c>
      <c r="G41" s="575">
        <v>0</v>
      </c>
      <c r="H41" s="577">
        <v>4</v>
      </c>
      <c r="I41" s="254" t="s">
        <v>147</v>
      </c>
    </row>
    <row r="42" spans="1:9" ht="14.25" customHeight="1" x14ac:dyDescent="0.25">
      <c r="A42" s="790"/>
      <c r="B42" s="253" t="s">
        <v>98</v>
      </c>
      <c r="C42" s="254" t="s">
        <v>232</v>
      </c>
      <c r="D42" s="263">
        <v>4</v>
      </c>
      <c r="E42" s="573">
        <v>4</v>
      </c>
      <c r="F42" s="576">
        <v>0</v>
      </c>
      <c r="G42" s="575">
        <v>0</v>
      </c>
      <c r="H42" s="577">
        <v>0</v>
      </c>
      <c r="I42" s="333" t="s">
        <v>133</v>
      </c>
    </row>
    <row r="43" spans="1:9" ht="14.25" customHeight="1" thickBot="1" x14ac:dyDescent="0.3">
      <c r="A43" s="790"/>
      <c r="B43" s="253" t="s">
        <v>95</v>
      </c>
      <c r="C43" s="254" t="s">
        <v>42</v>
      </c>
      <c r="D43" s="263">
        <v>4</v>
      </c>
      <c r="E43" s="573">
        <v>6</v>
      </c>
      <c r="F43" s="578">
        <v>0</v>
      </c>
      <c r="G43" s="575">
        <v>0</v>
      </c>
      <c r="H43" s="579">
        <v>4</v>
      </c>
      <c r="I43" s="254" t="s">
        <v>133</v>
      </c>
    </row>
    <row r="44" spans="1:9" ht="14.25" customHeight="1" thickBot="1" x14ac:dyDescent="0.3">
      <c r="A44" s="791"/>
      <c r="B44" s="271"/>
      <c r="C44" s="272" t="str">
        <f>+C38</f>
        <v>TOTAL CICLO</v>
      </c>
      <c r="D44" s="273">
        <f>SUM(D39:D43)</f>
        <v>21</v>
      </c>
      <c r="E44" s="441">
        <f>SUM(E39:E43)</f>
        <v>24</v>
      </c>
      <c r="F44" s="441">
        <f>SUM(F39:F43)</f>
        <v>2</v>
      </c>
      <c r="G44" s="319">
        <f>SUM(G39:G43)</f>
        <v>0</v>
      </c>
      <c r="H44" s="581">
        <f>SUM(H39:H43)</f>
        <v>18</v>
      </c>
      <c r="I44" s="471"/>
    </row>
    <row r="45" spans="1:9" ht="14.25" customHeight="1" x14ac:dyDescent="0.25">
      <c r="A45" s="789">
        <f>+A39+1</f>
        <v>7</v>
      </c>
      <c r="B45" s="253" t="s">
        <v>99</v>
      </c>
      <c r="C45" s="284" t="s">
        <v>11</v>
      </c>
      <c r="D45" s="255">
        <v>4</v>
      </c>
      <c r="E45" s="573">
        <v>4</v>
      </c>
      <c r="F45" s="574">
        <v>0</v>
      </c>
      <c r="G45" s="575">
        <v>2</v>
      </c>
      <c r="H45" s="575">
        <v>4</v>
      </c>
      <c r="I45" s="284" t="s">
        <v>391</v>
      </c>
    </row>
    <row r="46" spans="1:9" ht="14.25" customHeight="1" x14ac:dyDescent="0.25">
      <c r="A46" s="790"/>
      <c r="B46" s="253" t="s">
        <v>100</v>
      </c>
      <c r="C46" s="254" t="s">
        <v>47</v>
      </c>
      <c r="D46" s="263">
        <v>6</v>
      </c>
      <c r="E46" s="573">
        <v>4</v>
      </c>
      <c r="F46" s="576">
        <v>0</v>
      </c>
      <c r="G46" s="575">
        <v>2</v>
      </c>
      <c r="H46" s="577">
        <v>12</v>
      </c>
      <c r="I46" s="254" t="s">
        <v>392</v>
      </c>
    </row>
    <row r="47" spans="1:9" ht="14.25" customHeight="1" x14ac:dyDescent="0.25">
      <c r="A47" s="790"/>
      <c r="B47" s="253" t="s">
        <v>101</v>
      </c>
      <c r="C47" s="254" t="s">
        <v>381</v>
      </c>
      <c r="D47" s="263">
        <v>1</v>
      </c>
      <c r="E47" s="573">
        <v>2</v>
      </c>
      <c r="F47" s="576">
        <v>0</v>
      </c>
      <c r="G47" s="575">
        <v>0</v>
      </c>
      <c r="H47" s="577">
        <v>0</v>
      </c>
      <c r="I47" s="254"/>
    </row>
    <row r="48" spans="1:9" ht="14.25" customHeight="1" x14ac:dyDescent="0.25">
      <c r="A48" s="790"/>
      <c r="B48" s="253" t="s">
        <v>102</v>
      </c>
      <c r="C48" s="254" t="s">
        <v>48</v>
      </c>
      <c r="D48" s="263">
        <v>6</v>
      </c>
      <c r="E48" s="573">
        <v>4</v>
      </c>
      <c r="F48" s="576">
        <v>0</v>
      </c>
      <c r="G48" s="575">
        <v>2</v>
      </c>
      <c r="H48" s="577">
        <v>12</v>
      </c>
      <c r="I48" s="254" t="s">
        <v>393</v>
      </c>
    </row>
    <row r="49" spans="1:10" ht="27.75" customHeight="1" thickBot="1" x14ac:dyDescent="0.3">
      <c r="A49" s="790"/>
      <c r="B49" s="253" t="s">
        <v>118</v>
      </c>
      <c r="C49" s="588" t="s">
        <v>45</v>
      </c>
      <c r="D49" s="263">
        <v>4</v>
      </c>
      <c r="E49" s="573">
        <v>2</v>
      </c>
      <c r="F49" s="578">
        <v>0</v>
      </c>
      <c r="G49" s="575">
        <v>4</v>
      </c>
      <c r="H49" s="577">
        <v>4</v>
      </c>
      <c r="I49" s="286" t="s">
        <v>292</v>
      </c>
    </row>
    <row r="50" spans="1:10" ht="14.25" customHeight="1" thickBot="1" x14ac:dyDescent="0.3">
      <c r="A50" s="791"/>
      <c r="B50" s="271"/>
      <c r="C50" s="272" t="str">
        <f>+C44</f>
        <v>TOTAL CICLO</v>
      </c>
      <c r="D50" s="273">
        <f>SUM(D45:D49)</f>
        <v>21</v>
      </c>
      <c r="E50" s="441">
        <f>SUM(E45:E49)</f>
        <v>16</v>
      </c>
      <c r="F50" s="441">
        <f>SUM(F45:F49)</f>
        <v>0</v>
      </c>
      <c r="G50" s="319">
        <f>SUM(G45:G49)</f>
        <v>10</v>
      </c>
      <c r="H50" s="581">
        <f>SUM(H45:H49)</f>
        <v>32</v>
      </c>
      <c r="I50" s="471"/>
    </row>
    <row r="51" spans="1:10" ht="14.25" customHeight="1" x14ac:dyDescent="0.25">
      <c r="A51" s="789">
        <f>+A45+1</f>
        <v>8</v>
      </c>
      <c r="B51" s="253" t="s">
        <v>103</v>
      </c>
      <c r="C51" s="262" t="s">
        <v>15</v>
      </c>
      <c r="D51" s="263">
        <v>6</v>
      </c>
      <c r="E51" s="573">
        <v>4</v>
      </c>
      <c r="F51" s="574">
        <v>0</v>
      </c>
      <c r="G51" s="575">
        <v>2</v>
      </c>
      <c r="H51" s="575">
        <v>12</v>
      </c>
      <c r="I51" s="254" t="s">
        <v>394</v>
      </c>
    </row>
    <row r="52" spans="1:10" ht="14.25" customHeight="1" x14ac:dyDescent="0.25">
      <c r="A52" s="790"/>
      <c r="B52" s="253" t="s">
        <v>104</v>
      </c>
      <c r="C52" s="254" t="s">
        <v>12</v>
      </c>
      <c r="D52" s="263">
        <v>4</v>
      </c>
      <c r="E52" s="573">
        <v>6</v>
      </c>
      <c r="F52" s="576">
        <v>0</v>
      </c>
      <c r="G52" s="575">
        <v>0</v>
      </c>
      <c r="H52" s="577">
        <v>4</v>
      </c>
      <c r="I52" s="254" t="s">
        <v>391</v>
      </c>
    </row>
    <row r="53" spans="1:10" ht="14.25" customHeight="1" x14ac:dyDescent="0.25">
      <c r="A53" s="790"/>
      <c r="B53" s="253" t="s">
        <v>105</v>
      </c>
      <c r="C53" s="254" t="s">
        <v>49</v>
      </c>
      <c r="D53" s="263">
        <v>4</v>
      </c>
      <c r="E53" s="573">
        <v>6</v>
      </c>
      <c r="F53" s="576">
        <v>0</v>
      </c>
      <c r="G53" s="575">
        <v>0</v>
      </c>
      <c r="H53" s="577">
        <v>4</v>
      </c>
      <c r="I53" s="254" t="s">
        <v>395</v>
      </c>
    </row>
    <row r="54" spans="1:10" ht="16.5" customHeight="1" x14ac:dyDescent="0.25">
      <c r="A54" s="790"/>
      <c r="B54" s="589" t="s">
        <v>396</v>
      </c>
      <c r="C54" s="590" t="s">
        <v>293</v>
      </c>
      <c r="D54" s="263">
        <v>4</v>
      </c>
      <c r="E54" s="573">
        <v>4</v>
      </c>
      <c r="F54" s="576">
        <v>0</v>
      </c>
      <c r="G54" s="575">
        <v>0</v>
      </c>
      <c r="H54" s="577">
        <v>0</v>
      </c>
      <c r="I54" s="286"/>
    </row>
    <row r="55" spans="1:10" ht="14.25" customHeight="1" thickBot="1" x14ac:dyDescent="0.3">
      <c r="A55" s="790"/>
      <c r="B55" s="253" t="s">
        <v>134</v>
      </c>
      <c r="C55" s="262" t="s">
        <v>154</v>
      </c>
      <c r="D55" s="263">
        <v>4</v>
      </c>
      <c r="E55" s="573">
        <v>2</v>
      </c>
      <c r="F55" s="578">
        <v>0</v>
      </c>
      <c r="G55" s="575">
        <v>0</v>
      </c>
      <c r="H55" s="579">
        <v>4</v>
      </c>
      <c r="I55" s="254" t="s">
        <v>397</v>
      </c>
    </row>
    <row r="56" spans="1:10" ht="14.25" customHeight="1" thickBot="1" x14ac:dyDescent="0.3">
      <c r="A56" s="820"/>
      <c r="B56" s="271"/>
      <c r="C56" s="280" t="str">
        <f>+C50</f>
        <v>TOTAL CICLO</v>
      </c>
      <c r="D56" s="273">
        <f>SUM(D51:D55)</f>
        <v>22</v>
      </c>
      <c r="E56" s="441">
        <f>SUM(E51:E55)</f>
        <v>22</v>
      </c>
      <c r="F56" s="441">
        <f>SUM(F51:F55)</f>
        <v>0</v>
      </c>
      <c r="G56" s="319">
        <f t="shared" ref="G56:H56" si="3">SUM(G51:G55)</f>
        <v>2</v>
      </c>
      <c r="H56" s="581">
        <f t="shared" si="3"/>
        <v>24</v>
      </c>
      <c r="I56" s="471"/>
    </row>
    <row r="57" spans="1:10" ht="14.25" customHeight="1" x14ac:dyDescent="0.25">
      <c r="A57" s="808">
        <f>+A51+1</f>
        <v>9</v>
      </c>
      <c r="B57" s="439"/>
      <c r="C57" s="294" t="s">
        <v>398</v>
      </c>
      <c r="D57" s="255">
        <v>5</v>
      </c>
      <c r="E57" s="573">
        <v>6</v>
      </c>
      <c r="F57" s="574">
        <v>0</v>
      </c>
      <c r="G57" s="575">
        <v>0</v>
      </c>
      <c r="H57" s="575">
        <v>8</v>
      </c>
      <c r="I57" s="284" t="s">
        <v>399</v>
      </c>
    </row>
    <row r="58" spans="1:10" ht="14.25" customHeight="1" x14ac:dyDescent="0.25">
      <c r="A58" s="809"/>
      <c r="B58" s="253" t="s">
        <v>135</v>
      </c>
      <c r="C58" s="476" t="s">
        <v>125</v>
      </c>
      <c r="D58" s="263">
        <v>6</v>
      </c>
      <c r="E58" s="573">
        <v>2</v>
      </c>
      <c r="F58" s="576">
        <v>2</v>
      </c>
      <c r="G58" s="575">
        <v>0</v>
      </c>
      <c r="H58" s="577">
        <v>6</v>
      </c>
      <c r="I58" s="254" t="s">
        <v>400</v>
      </c>
    </row>
    <row r="59" spans="1:10" ht="14.25" customHeight="1" x14ac:dyDescent="0.25">
      <c r="A59" s="809"/>
      <c r="B59" s="253" t="s">
        <v>106</v>
      </c>
      <c r="C59" s="476" t="s">
        <v>9</v>
      </c>
      <c r="D59" s="263">
        <v>4</v>
      </c>
      <c r="E59" s="573">
        <v>6</v>
      </c>
      <c r="F59" s="576">
        <v>0</v>
      </c>
      <c r="G59" s="575">
        <v>0</v>
      </c>
      <c r="H59" s="577">
        <v>4</v>
      </c>
      <c r="I59" s="254" t="s">
        <v>394</v>
      </c>
    </row>
    <row r="60" spans="1:10" ht="14.25" customHeight="1" x14ac:dyDescent="0.25">
      <c r="A60" s="809"/>
      <c r="B60" s="253" t="s">
        <v>82</v>
      </c>
      <c r="C60" s="294" t="s">
        <v>401</v>
      </c>
      <c r="D60" s="263">
        <v>2</v>
      </c>
      <c r="E60" s="573">
        <v>0</v>
      </c>
      <c r="F60" s="576">
        <v>4</v>
      </c>
      <c r="G60" s="575">
        <v>0</v>
      </c>
      <c r="H60" s="591">
        <v>0</v>
      </c>
      <c r="I60" s="254"/>
    </row>
    <row r="61" spans="1:10" ht="14.25" customHeight="1" thickBot="1" x14ac:dyDescent="0.3">
      <c r="A61" s="809"/>
      <c r="B61" s="592" t="s">
        <v>63</v>
      </c>
      <c r="C61" s="294" t="s">
        <v>10</v>
      </c>
      <c r="D61" s="263">
        <v>4</v>
      </c>
      <c r="E61" s="573">
        <v>6</v>
      </c>
      <c r="F61" s="578">
        <v>0</v>
      </c>
      <c r="G61" s="575">
        <v>0</v>
      </c>
      <c r="H61" s="591">
        <v>4</v>
      </c>
      <c r="I61" s="254" t="s">
        <v>381</v>
      </c>
      <c r="J61" s="593"/>
    </row>
    <row r="62" spans="1:10" ht="14.25" customHeight="1" thickBot="1" x14ac:dyDescent="0.3">
      <c r="A62" s="791"/>
      <c r="B62" s="271"/>
      <c r="C62" s="594" t="str">
        <f>+C56</f>
        <v>TOTAL CICLO</v>
      </c>
      <c r="D62" s="469">
        <v>21</v>
      </c>
      <c r="E62" s="441">
        <f>SUM(E57:E61)</f>
        <v>20</v>
      </c>
      <c r="F62" s="441">
        <f>SUM(F57:F61)</f>
        <v>6</v>
      </c>
      <c r="G62" s="319">
        <f t="shared" ref="G62:H62" si="4">SUM(G57:G61)</f>
        <v>0</v>
      </c>
      <c r="H62" s="581">
        <f t="shared" si="4"/>
        <v>22</v>
      </c>
      <c r="I62" s="482"/>
    </row>
    <row r="63" spans="1:10" ht="14.25" customHeight="1" x14ac:dyDescent="0.25">
      <c r="A63" s="790">
        <v>10</v>
      </c>
      <c r="B63" s="595"/>
      <c r="C63" s="596" t="s">
        <v>402</v>
      </c>
      <c r="D63" s="255">
        <v>5</v>
      </c>
      <c r="E63" s="597">
        <v>6</v>
      </c>
      <c r="F63" s="574">
        <v>0</v>
      </c>
      <c r="G63" s="575">
        <v>0</v>
      </c>
      <c r="H63" s="583">
        <v>8</v>
      </c>
      <c r="I63" s="284" t="s">
        <v>111</v>
      </c>
    </row>
    <row r="64" spans="1:10" ht="14.25" customHeight="1" x14ac:dyDescent="0.25">
      <c r="A64" s="790"/>
      <c r="B64" s="265" t="s">
        <v>136</v>
      </c>
      <c r="C64" s="262" t="s">
        <v>126</v>
      </c>
      <c r="D64" s="263">
        <v>5</v>
      </c>
      <c r="E64" s="573">
        <v>2</v>
      </c>
      <c r="F64" s="576">
        <v>2</v>
      </c>
      <c r="G64" s="575">
        <v>0</v>
      </c>
      <c r="H64" s="582">
        <v>4</v>
      </c>
      <c r="I64" s="254" t="s">
        <v>125</v>
      </c>
    </row>
    <row r="65" spans="1:9" ht="14.25" customHeight="1" x14ac:dyDescent="0.25">
      <c r="A65" s="790"/>
      <c r="B65" s="265" t="s">
        <v>108</v>
      </c>
      <c r="C65" s="262" t="s">
        <v>51</v>
      </c>
      <c r="D65" s="263">
        <v>5</v>
      </c>
      <c r="E65" s="573">
        <v>6</v>
      </c>
      <c r="F65" s="576">
        <v>0</v>
      </c>
      <c r="G65" s="575">
        <v>0</v>
      </c>
      <c r="H65" s="583">
        <v>8</v>
      </c>
      <c r="I65" s="254" t="s">
        <v>403</v>
      </c>
    </row>
    <row r="66" spans="1:9" ht="14.25" customHeight="1" x14ac:dyDescent="0.25">
      <c r="A66" s="790"/>
      <c r="B66" s="265" t="s">
        <v>107</v>
      </c>
      <c r="C66" s="262" t="s">
        <v>131</v>
      </c>
      <c r="D66" s="263">
        <v>4</v>
      </c>
      <c r="E66" s="573">
        <v>4</v>
      </c>
      <c r="F66" s="576">
        <v>0</v>
      </c>
      <c r="G66" s="575">
        <v>0</v>
      </c>
      <c r="H66" s="583">
        <v>0</v>
      </c>
      <c r="I66" s="254" t="s">
        <v>10</v>
      </c>
    </row>
    <row r="67" spans="1:9" ht="14.25" customHeight="1" thickBot="1" x14ac:dyDescent="0.3">
      <c r="A67" s="790"/>
      <c r="B67" s="265" t="s">
        <v>86</v>
      </c>
      <c r="C67" s="598" t="s">
        <v>35</v>
      </c>
      <c r="D67" s="334">
        <v>3</v>
      </c>
      <c r="E67" s="599">
        <v>6</v>
      </c>
      <c r="F67" s="578">
        <v>0</v>
      </c>
      <c r="G67" s="575">
        <v>0</v>
      </c>
      <c r="H67" s="584">
        <v>0</v>
      </c>
      <c r="I67" s="600" t="s">
        <v>133</v>
      </c>
    </row>
    <row r="68" spans="1:9" ht="14.25" customHeight="1" thickBot="1" x14ac:dyDescent="0.3">
      <c r="A68" s="809"/>
      <c r="B68" s="271"/>
      <c r="C68" s="601" t="str">
        <f>+C62</f>
        <v>TOTAL CICLO</v>
      </c>
      <c r="D68" s="602">
        <f>SUM(D63:D67)</f>
        <v>22</v>
      </c>
      <c r="E68" s="441">
        <f>SUM(E63:E67)</f>
        <v>24</v>
      </c>
      <c r="F68" s="441">
        <f>SUM(F63:F67)</f>
        <v>2</v>
      </c>
      <c r="G68" s="319">
        <f>SUM(G63:G67)</f>
        <v>0</v>
      </c>
      <c r="H68" s="581">
        <f>SUM(H63:H67)</f>
        <v>20</v>
      </c>
      <c r="I68" s="585"/>
    </row>
    <row r="69" spans="1:9" ht="14.25" customHeight="1" thickBot="1" x14ac:dyDescent="0.3">
      <c r="A69" s="290"/>
      <c r="B69" s="290"/>
      <c r="C69" s="291" t="s">
        <v>52</v>
      </c>
      <c r="D69" s="273">
        <f>SUM(D12+D19+D26+D32+D38+D44+D50+D56+D62+D68)</f>
        <v>203</v>
      </c>
      <c r="E69" s="274">
        <f>SUM(E12+E19+E26+E32+E38+E44+E50+E56+E68+E62)</f>
        <v>212</v>
      </c>
      <c r="F69" s="274">
        <v>26</v>
      </c>
      <c r="G69" s="273">
        <f>SUM(G12+G19+G26+G32+G38+G44+G50+G56+G68+G62)</f>
        <v>16</v>
      </c>
      <c r="H69" s="603">
        <f>SUM(H12+H19+H26+H32+H38+H44+H50+H56+H68+H62)</f>
        <v>174</v>
      </c>
      <c r="I69" s="290"/>
    </row>
    <row r="70" spans="1:9" ht="16.5" customHeight="1" x14ac:dyDescent="0.25">
      <c r="A70" s="821"/>
      <c r="B70" s="821"/>
      <c r="C70" s="821"/>
      <c r="D70" s="821"/>
      <c r="E70" s="821"/>
      <c r="F70" s="821"/>
      <c r="G70" s="821"/>
      <c r="H70" s="821"/>
      <c r="I70" s="821"/>
    </row>
    <row r="71" spans="1:9" ht="13.5" customHeight="1" thickBot="1" x14ac:dyDescent="0.35">
      <c r="A71" s="56"/>
      <c r="B71" s="56"/>
      <c r="C71" s="56"/>
      <c r="D71" s="56"/>
      <c r="E71" s="56"/>
      <c r="F71" s="56"/>
      <c r="G71" s="56"/>
      <c r="H71" s="56"/>
      <c r="I71" s="604"/>
    </row>
    <row r="72" spans="1:9" ht="16.5" customHeight="1" thickBot="1" x14ac:dyDescent="0.3">
      <c r="A72" s="813" t="s">
        <v>160</v>
      </c>
      <c r="B72" s="814"/>
      <c r="C72" s="814"/>
      <c r="D72" s="814"/>
      <c r="E72" s="814"/>
      <c r="F72" s="814"/>
      <c r="G72" s="814"/>
      <c r="H72" s="815"/>
      <c r="I72" s="604"/>
    </row>
    <row r="73" spans="1:9" ht="22.5" customHeight="1" thickBot="1" x14ac:dyDescent="0.3">
      <c r="A73" s="38" t="s">
        <v>0</v>
      </c>
      <c r="B73" s="30" t="s">
        <v>61</v>
      </c>
      <c r="C73" s="605" t="s">
        <v>111</v>
      </c>
      <c r="D73" s="19" t="s">
        <v>2</v>
      </c>
      <c r="E73" s="606" t="s">
        <v>4</v>
      </c>
      <c r="F73" s="19" t="s">
        <v>5</v>
      </c>
      <c r="G73" s="65" t="s">
        <v>6</v>
      </c>
      <c r="H73" s="65" t="s">
        <v>404</v>
      </c>
      <c r="I73" s="604"/>
    </row>
    <row r="74" spans="1:9" ht="12" customHeight="1" thickBot="1" x14ac:dyDescent="0.3">
      <c r="A74" s="607">
        <v>9</v>
      </c>
      <c r="B74" s="108" t="s">
        <v>120</v>
      </c>
      <c r="C74" s="608" t="s">
        <v>56</v>
      </c>
      <c r="D74" s="609">
        <v>5</v>
      </c>
      <c r="E74" s="610">
        <v>6</v>
      </c>
      <c r="F74" s="609">
        <v>0</v>
      </c>
      <c r="G74" s="611">
        <v>0</v>
      </c>
      <c r="H74" s="611">
        <v>8</v>
      </c>
      <c r="I74" s="604"/>
    </row>
    <row r="75" spans="1:9" ht="12" customHeight="1" thickBot="1" x14ac:dyDescent="0.3">
      <c r="A75" s="612">
        <v>9</v>
      </c>
      <c r="B75" s="613" t="s">
        <v>116</v>
      </c>
      <c r="C75" s="614" t="s">
        <v>57</v>
      </c>
      <c r="D75" s="69">
        <v>5</v>
      </c>
      <c r="E75" s="615">
        <v>6</v>
      </c>
      <c r="F75" s="69">
        <v>0</v>
      </c>
      <c r="G75" s="616">
        <v>0</v>
      </c>
      <c r="H75" s="616">
        <v>8</v>
      </c>
      <c r="I75" s="604"/>
    </row>
    <row r="76" spans="1:9" ht="12.6" thickBot="1" x14ac:dyDescent="0.3">
      <c r="A76" s="136"/>
      <c r="B76" s="37"/>
      <c r="C76" s="37"/>
      <c r="D76" s="617"/>
      <c r="E76" s="617"/>
      <c r="F76" s="618"/>
      <c r="G76" s="617"/>
      <c r="H76" s="619"/>
      <c r="I76" s="604"/>
    </row>
    <row r="77" spans="1:9" ht="24.6" thickBot="1" x14ac:dyDescent="0.3">
      <c r="A77" s="620" t="s">
        <v>0</v>
      </c>
      <c r="B77" s="30" t="s">
        <v>61</v>
      </c>
      <c r="C77" s="605" t="s">
        <v>113</v>
      </c>
      <c r="D77" s="64" t="s">
        <v>2</v>
      </c>
      <c r="E77" s="64" t="s">
        <v>4</v>
      </c>
      <c r="F77" s="19" t="s">
        <v>5</v>
      </c>
      <c r="G77" s="606" t="s">
        <v>6</v>
      </c>
      <c r="H77" s="19" t="s">
        <v>404</v>
      </c>
      <c r="I77" s="604"/>
    </row>
    <row r="78" spans="1:9" ht="12.6" thickBot="1" x14ac:dyDescent="0.3">
      <c r="A78" s="621">
        <v>10</v>
      </c>
      <c r="B78" s="538" t="s">
        <v>64</v>
      </c>
      <c r="C78" s="608" t="s">
        <v>405</v>
      </c>
      <c r="D78" s="622">
        <v>5</v>
      </c>
      <c r="E78" s="622">
        <v>4</v>
      </c>
      <c r="F78" s="609">
        <v>0</v>
      </c>
      <c r="G78" s="610">
        <v>0</v>
      </c>
      <c r="H78" s="609">
        <v>2</v>
      </c>
      <c r="I78" s="604"/>
    </row>
    <row r="79" spans="1:9" ht="12.6" thickBot="1" x14ac:dyDescent="0.3">
      <c r="A79" s="612">
        <v>10</v>
      </c>
      <c r="B79" s="613" t="s">
        <v>117</v>
      </c>
      <c r="C79" s="614" t="s">
        <v>59</v>
      </c>
      <c r="D79" s="504">
        <v>5</v>
      </c>
      <c r="E79" s="504">
        <v>6</v>
      </c>
      <c r="F79" s="69">
        <v>0</v>
      </c>
      <c r="G79" s="615">
        <v>0</v>
      </c>
      <c r="H79" s="69">
        <v>8</v>
      </c>
      <c r="I79" s="604"/>
    </row>
    <row r="80" spans="1:9" ht="15" thickBot="1" x14ac:dyDescent="0.35">
      <c r="A80" s="56"/>
      <c r="B80" s="56"/>
      <c r="C80" s="56"/>
      <c r="D80" s="56"/>
      <c r="E80" s="56"/>
      <c r="F80" s="56"/>
      <c r="G80" s="56"/>
      <c r="H80" s="56"/>
      <c r="I80" s="604"/>
    </row>
    <row r="81" spans="1:9" ht="12.6" thickBot="1" x14ac:dyDescent="0.3">
      <c r="A81" s="817" t="s">
        <v>115</v>
      </c>
      <c r="B81" s="818"/>
      <c r="C81" s="818"/>
      <c r="D81" s="818"/>
      <c r="E81" s="818"/>
      <c r="F81" s="818"/>
      <c r="G81" s="818"/>
      <c r="H81" s="818"/>
      <c r="I81" s="819"/>
    </row>
  </sheetData>
  <mergeCells count="22">
    <mergeCell ref="A81:I81"/>
    <mergeCell ref="A45:A50"/>
    <mergeCell ref="A51:A56"/>
    <mergeCell ref="A57:A62"/>
    <mergeCell ref="A63:A68"/>
    <mergeCell ref="A70:I70"/>
    <mergeCell ref="A72:H72"/>
    <mergeCell ref="A39:A44"/>
    <mergeCell ref="A1:I1"/>
    <mergeCell ref="A2:I2"/>
    <mergeCell ref="A3:I3"/>
    <mergeCell ref="A5:A6"/>
    <mergeCell ref="B5:B6"/>
    <mergeCell ref="C5:C6"/>
    <mergeCell ref="D5:D6"/>
    <mergeCell ref="E5:G5"/>
    <mergeCell ref="I5:I6"/>
    <mergeCell ref="A7:A12"/>
    <mergeCell ref="A13:A19"/>
    <mergeCell ref="A20:A26"/>
    <mergeCell ref="A27:A32"/>
    <mergeCell ref="A33:A38"/>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77C8A7-1B26-4AB3-AC8F-3B44CA945CDB}">
  <dimension ref="A1:L76"/>
  <sheetViews>
    <sheetView workbookViewId="0">
      <selection activeCell="B48" sqref="B48"/>
    </sheetView>
  </sheetViews>
  <sheetFormatPr baseColWidth="10" defaultColWidth="11.5546875" defaultRowHeight="10.199999999999999" x14ac:dyDescent="0.2"/>
  <cols>
    <col min="1" max="1" width="6.33203125" style="158" customWidth="1"/>
    <col min="2" max="2" width="12.44140625" style="158" customWidth="1"/>
    <col min="3" max="3" width="37.109375" style="208" customWidth="1"/>
    <col min="4" max="4" width="5.33203125" style="158" customWidth="1"/>
    <col min="5" max="5" width="3.33203125" style="158" customWidth="1"/>
    <col min="6" max="7" width="4.109375" style="158" customWidth="1"/>
    <col min="8" max="9" width="4.44140625" style="158" customWidth="1"/>
    <col min="10" max="10" width="38.88671875" style="208" customWidth="1"/>
    <col min="11" max="11" width="4" style="208" customWidth="1"/>
    <col min="12" max="16384" width="11.5546875" style="208"/>
  </cols>
  <sheetData>
    <row r="1" spans="1:11" x14ac:dyDescent="0.2">
      <c r="A1" s="629"/>
      <c r="B1" s="629"/>
      <c r="C1" s="630"/>
      <c r="D1" s="631"/>
      <c r="E1" s="631"/>
      <c r="F1" s="631"/>
      <c r="G1" s="631"/>
      <c r="H1" s="631"/>
      <c r="I1" s="631"/>
      <c r="J1" s="630"/>
    </row>
    <row r="2" spans="1:11" x14ac:dyDescent="0.2">
      <c r="A2" s="823" t="s">
        <v>267</v>
      </c>
      <c r="B2" s="823"/>
      <c r="C2" s="823"/>
      <c r="D2" s="823"/>
      <c r="E2" s="823"/>
      <c r="F2" s="823"/>
      <c r="G2" s="823"/>
      <c r="H2" s="823"/>
      <c r="I2" s="823"/>
      <c r="J2" s="823"/>
    </row>
    <row r="3" spans="1:11" x14ac:dyDescent="0.2">
      <c r="A3" s="823" t="s">
        <v>429</v>
      </c>
      <c r="B3" s="823"/>
      <c r="C3" s="823"/>
      <c r="D3" s="823"/>
      <c r="E3" s="823"/>
      <c r="F3" s="823"/>
      <c r="G3" s="823"/>
      <c r="H3" s="823"/>
      <c r="I3" s="823"/>
      <c r="J3" s="823"/>
    </row>
    <row r="4" spans="1:11" x14ac:dyDescent="0.2">
      <c r="A4" s="823" t="s">
        <v>430</v>
      </c>
      <c r="B4" s="823"/>
      <c r="C4" s="823"/>
      <c r="D4" s="823"/>
      <c r="E4" s="823"/>
      <c r="F4" s="823"/>
      <c r="G4" s="823"/>
      <c r="H4" s="823"/>
      <c r="I4" s="823"/>
      <c r="J4" s="823"/>
    </row>
    <row r="5" spans="1:11" ht="8.1" customHeight="1" thickBot="1" x14ac:dyDescent="0.25">
      <c r="C5" s="210"/>
      <c r="D5" s="211"/>
      <c r="E5" s="211"/>
      <c r="F5" s="211"/>
      <c r="G5" s="211"/>
      <c r="H5" s="211"/>
      <c r="I5" s="211"/>
      <c r="J5" s="210"/>
    </row>
    <row r="6" spans="1:11" ht="12" customHeight="1" x14ac:dyDescent="0.2">
      <c r="A6" s="763" t="s">
        <v>0</v>
      </c>
      <c r="B6" s="774" t="s">
        <v>61</v>
      </c>
      <c r="C6" s="824" t="s">
        <v>1</v>
      </c>
      <c r="D6" s="824" t="s">
        <v>431</v>
      </c>
      <c r="E6" s="771" t="s">
        <v>3</v>
      </c>
      <c r="F6" s="826" t="s">
        <v>4</v>
      </c>
      <c r="G6" s="828" t="s">
        <v>5</v>
      </c>
      <c r="H6" s="830" t="s">
        <v>6</v>
      </c>
      <c r="I6" s="763" t="s">
        <v>167</v>
      </c>
      <c r="J6" s="776" t="s">
        <v>432</v>
      </c>
      <c r="K6" s="201"/>
    </row>
    <row r="7" spans="1:11" ht="12" customHeight="1" thickBot="1" x14ac:dyDescent="0.25">
      <c r="A7" s="764"/>
      <c r="B7" s="775"/>
      <c r="C7" s="825"/>
      <c r="D7" s="825"/>
      <c r="E7" s="772"/>
      <c r="F7" s="827"/>
      <c r="G7" s="829"/>
      <c r="H7" s="831"/>
      <c r="I7" s="764"/>
      <c r="J7" s="777"/>
    </row>
    <row r="8" spans="1:11" ht="12.6" customHeight="1" x14ac:dyDescent="0.2">
      <c r="A8" s="763">
        <v>1</v>
      </c>
      <c r="B8" s="146" t="s">
        <v>433</v>
      </c>
      <c r="C8" s="632" t="s">
        <v>130</v>
      </c>
      <c r="D8" s="633">
        <v>5</v>
      </c>
      <c r="E8" s="634">
        <v>6</v>
      </c>
      <c r="F8" s="635">
        <v>6</v>
      </c>
      <c r="G8" s="636">
        <v>0</v>
      </c>
      <c r="H8" s="637">
        <v>0</v>
      </c>
      <c r="I8" s="638">
        <v>8</v>
      </c>
      <c r="J8" s="153"/>
    </row>
    <row r="9" spans="1:11" ht="12.6" customHeight="1" x14ac:dyDescent="0.2">
      <c r="A9" s="822"/>
      <c r="B9" s="146" t="s">
        <v>434</v>
      </c>
      <c r="C9" s="632" t="s">
        <v>435</v>
      </c>
      <c r="D9" s="633">
        <v>5</v>
      </c>
      <c r="E9" s="634">
        <v>6</v>
      </c>
      <c r="F9" s="635">
        <v>4</v>
      </c>
      <c r="G9" s="636">
        <v>2</v>
      </c>
      <c r="H9" s="637">
        <v>0</v>
      </c>
      <c r="I9" s="638">
        <v>8</v>
      </c>
      <c r="J9" s="160"/>
    </row>
    <row r="10" spans="1:11" ht="12.6" customHeight="1" x14ac:dyDescent="0.2">
      <c r="A10" s="822"/>
      <c r="B10" s="146" t="s">
        <v>436</v>
      </c>
      <c r="C10" s="632" t="s">
        <v>176</v>
      </c>
      <c r="D10" s="633">
        <v>5</v>
      </c>
      <c r="E10" s="634">
        <v>6</v>
      </c>
      <c r="F10" s="635">
        <v>3</v>
      </c>
      <c r="G10" s="636">
        <v>3</v>
      </c>
      <c r="H10" s="637">
        <v>0</v>
      </c>
      <c r="I10" s="638">
        <v>8</v>
      </c>
      <c r="J10" s="160"/>
    </row>
    <row r="11" spans="1:11" ht="12.6" customHeight="1" thickBot="1" x14ac:dyDescent="0.25">
      <c r="A11" s="822"/>
      <c r="B11" s="146" t="s">
        <v>437</v>
      </c>
      <c r="C11" s="632" t="s">
        <v>438</v>
      </c>
      <c r="D11" s="633">
        <v>5</v>
      </c>
      <c r="E11" s="634">
        <v>6</v>
      </c>
      <c r="F11" s="635">
        <v>4</v>
      </c>
      <c r="G11" s="636">
        <v>2</v>
      </c>
      <c r="H11" s="637">
        <v>0</v>
      </c>
      <c r="I11" s="638">
        <v>8</v>
      </c>
      <c r="J11" s="153"/>
    </row>
    <row r="12" spans="1:11" s="210" customFormat="1" ht="12.6" customHeight="1" thickBot="1" x14ac:dyDescent="0.25">
      <c r="A12" s="764"/>
      <c r="B12" s="639"/>
      <c r="C12" s="640" t="s">
        <v>179</v>
      </c>
      <c r="D12" s="641">
        <f t="shared" ref="D12:I12" si="0">SUM(D8:D11)</f>
        <v>20</v>
      </c>
      <c r="E12" s="167">
        <f t="shared" si="0"/>
        <v>24</v>
      </c>
      <c r="F12" s="642">
        <f t="shared" si="0"/>
        <v>17</v>
      </c>
      <c r="G12" s="642">
        <f t="shared" si="0"/>
        <v>7</v>
      </c>
      <c r="H12" s="642">
        <f t="shared" si="0"/>
        <v>0</v>
      </c>
      <c r="I12" s="643">
        <f t="shared" si="0"/>
        <v>32</v>
      </c>
      <c r="J12" s="170"/>
    </row>
    <row r="13" spans="1:11" ht="12.6" customHeight="1" x14ac:dyDescent="0.2">
      <c r="A13" s="763">
        <v>2</v>
      </c>
      <c r="B13" s="146" t="s">
        <v>439</v>
      </c>
      <c r="C13" s="644" t="s">
        <v>21</v>
      </c>
      <c r="D13" s="633">
        <v>5</v>
      </c>
      <c r="E13" s="634">
        <v>6</v>
      </c>
      <c r="F13" s="635">
        <v>4</v>
      </c>
      <c r="G13" s="636">
        <v>2</v>
      </c>
      <c r="H13" s="637">
        <v>0</v>
      </c>
      <c r="I13" s="638">
        <v>8</v>
      </c>
      <c r="J13" s="181" t="str">
        <f>+C11</f>
        <v>INTROD. A LOS NEGOCIOS INTERNACIONALES</v>
      </c>
    </row>
    <row r="14" spans="1:11" ht="12.6" customHeight="1" x14ac:dyDescent="0.3">
      <c r="A14" s="822"/>
      <c r="B14" s="146" t="s">
        <v>440</v>
      </c>
      <c r="C14" s="632" t="s">
        <v>197</v>
      </c>
      <c r="D14" s="633">
        <v>5</v>
      </c>
      <c r="E14" s="634">
        <v>6</v>
      </c>
      <c r="F14" s="635">
        <v>4</v>
      </c>
      <c r="G14" s="636">
        <v>2</v>
      </c>
      <c r="H14" s="637">
        <v>0</v>
      </c>
      <c r="I14" s="638">
        <v>8</v>
      </c>
      <c r="J14" s="182" t="s">
        <v>441</v>
      </c>
      <c r="K14" s="645"/>
    </row>
    <row r="15" spans="1:11" ht="12.6" customHeight="1" x14ac:dyDescent="0.3">
      <c r="A15" s="822"/>
      <c r="B15" s="146" t="s">
        <v>442</v>
      </c>
      <c r="C15" s="644" t="s">
        <v>187</v>
      </c>
      <c r="D15" s="633">
        <v>5</v>
      </c>
      <c r="E15" s="634">
        <v>6</v>
      </c>
      <c r="F15" s="635">
        <v>4</v>
      </c>
      <c r="G15" s="636">
        <v>2</v>
      </c>
      <c r="H15" s="637">
        <v>0</v>
      </c>
      <c r="I15" s="638">
        <v>8</v>
      </c>
      <c r="J15" s="182" t="s">
        <v>438</v>
      </c>
      <c r="K15" s="645"/>
    </row>
    <row r="16" spans="1:11" ht="12.6" customHeight="1" thickBot="1" x14ac:dyDescent="0.25">
      <c r="A16" s="822"/>
      <c r="B16" s="146" t="s">
        <v>443</v>
      </c>
      <c r="C16" s="632" t="s">
        <v>192</v>
      </c>
      <c r="D16" s="633">
        <v>5</v>
      </c>
      <c r="E16" s="634">
        <v>6</v>
      </c>
      <c r="F16" s="635">
        <v>3</v>
      </c>
      <c r="G16" s="636">
        <v>3</v>
      </c>
      <c r="H16" s="637">
        <v>0</v>
      </c>
      <c r="I16" s="638">
        <v>8</v>
      </c>
      <c r="J16" s="183" t="str">
        <f>+C9</f>
        <v>HABILIDADES DE COMUNICACIÓN</v>
      </c>
      <c r="K16" s="63"/>
    </row>
    <row r="17" spans="1:11" s="210" customFormat="1" ht="12.6" customHeight="1" thickBot="1" x14ac:dyDescent="0.25">
      <c r="A17" s="764"/>
      <c r="B17" s="639"/>
      <c r="C17" s="640" t="s">
        <v>179</v>
      </c>
      <c r="D17" s="646">
        <f t="shared" ref="D17:I17" si="1">SUM(D13:D16)</f>
        <v>20</v>
      </c>
      <c r="E17" s="168">
        <f t="shared" si="1"/>
        <v>24</v>
      </c>
      <c r="F17" s="642">
        <f t="shared" si="1"/>
        <v>15</v>
      </c>
      <c r="G17" s="647">
        <f t="shared" si="1"/>
        <v>9</v>
      </c>
      <c r="H17" s="648">
        <f t="shared" si="1"/>
        <v>0</v>
      </c>
      <c r="I17" s="649">
        <f t="shared" si="1"/>
        <v>32</v>
      </c>
      <c r="J17" s="207"/>
      <c r="K17" s="650"/>
    </row>
    <row r="18" spans="1:11" ht="12.6" customHeight="1" x14ac:dyDescent="0.3">
      <c r="A18" s="763">
        <v>3</v>
      </c>
      <c r="B18" s="146" t="s">
        <v>444</v>
      </c>
      <c r="C18" s="632" t="s">
        <v>34</v>
      </c>
      <c r="D18" s="633">
        <v>5</v>
      </c>
      <c r="E18" s="634">
        <v>6</v>
      </c>
      <c r="F18" s="635">
        <v>3</v>
      </c>
      <c r="G18" s="636">
        <v>0</v>
      </c>
      <c r="H18" s="637">
        <v>3</v>
      </c>
      <c r="I18" s="638">
        <v>8</v>
      </c>
      <c r="J18" s="181" t="s">
        <v>176</v>
      </c>
      <c r="K18" s="645"/>
    </row>
    <row r="19" spans="1:11" ht="12.6" customHeight="1" x14ac:dyDescent="0.3">
      <c r="A19" s="822"/>
      <c r="B19" s="158" t="s">
        <v>445</v>
      </c>
      <c r="C19" s="632" t="s">
        <v>199</v>
      </c>
      <c r="D19" s="633">
        <v>5</v>
      </c>
      <c r="E19" s="634">
        <v>6</v>
      </c>
      <c r="F19" s="635">
        <v>4</v>
      </c>
      <c r="G19" s="636">
        <v>2</v>
      </c>
      <c r="H19" s="637">
        <v>0</v>
      </c>
      <c r="I19" s="638">
        <v>8</v>
      </c>
      <c r="J19" s="182" t="s">
        <v>192</v>
      </c>
      <c r="K19" s="645"/>
    </row>
    <row r="20" spans="1:11" ht="12.6" customHeight="1" x14ac:dyDescent="0.3">
      <c r="A20" s="822"/>
      <c r="B20" s="146" t="s">
        <v>446</v>
      </c>
      <c r="C20" s="644" t="s">
        <v>447</v>
      </c>
      <c r="D20" s="633">
        <v>5</v>
      </c>
      <c r="E20" s="634">
        <v>6</v>
      </c>
      <c r="F20" s="635">
        <v>6</v>
      </c>
      <c r="G20" s="636">
        <v>0</v>
      </c>
      <c r="H20" s="637">
        <v>0</v>
      </c>
      <c r="I20" s="638">
        <v>8</v>
      </c>
      <c r="J20" s="182"/>
      <c r="K20" s="645"/>
    </row>
    <row r="21" spans="1:11" ht="12.6" customHeight="1" thickBot="1" x14ac:dyDescent="0.35">
      <c r="A21" s="822"/>
      <c r="B21" s="146" t="s">
        <v>448</v>
      </c>
      <c r="C21" s="632" t="s">
        <v>449</v>
      </c>
      <c r="D21" s="633">
        <v>5</v>
      </c>
      <c r="E21" s="634">
        <v>6</v>
      </c>
      <c r="F21" s="635">
        <v>3</v>
      </c>
      <c r="G21" s="636">
        <v>3</v>
      </c>
      <c r="H21" s="637">
        <v>0</v>
      </c>
      <c r="I21" s="638">
        <v>8</v>
      </c>
      <c r="J21" s="183"/>
      <c r="K21" s="645"/>
    </row>
    <row r="22" spans="1:11" s="210" customFormat="1" ht="12.6" customHeight="1" thickBot="1" x14ac:dyDescent="0.25">
      <c r="A22" s="764"/>
      <c r="B22" s="639"/>
      <c r="C22" s="640" t="s">
        <v>179</v>
      </c>
      <c r="D22" s="646">
        <f t="shared" ref="D22:I22" si="2">SUM(D18:D21)</f>
        <v>20</v>
      </c>
      <c r="E22" s="168">
        <f t="shared" si="2"/>
        <v>24</v>
      </c>
      <c r="F22" s="642">
        <f t="shared" si="2"/>
        <v>16</v>
      </c>
      <c r="G22" s="647">
        <f t="shared" si="2"/>
        <v>5</v>
      </c>
      <c r="H22" s="648">
        <f t="shared" si="2"/>
        <v>3</v>
      </c>
      <c r="I22" s="649">
        <f t="shared" si="2"/>
        <v>32</v>
      </c>
      <c r="J22" s="181"/>
      <c r="K22" s="650"/>
    </row>
    <row r="23" spans="1:11" ht="12.6" customHeight="1" x14ac:dyDescent="0.3">
      <c r="A23" s="763">
        <v>4</v>
      </c>
      <c r="B23" s="146" t="s">
        <v>450</v>
      </c>
      <c r="C23" s="651" t="s">
        <v>451</v>
      </c>
      <c r="D23" s="633">
        <v>5</v>
      </c>
      <c r="E23" s="634">
        <v>6</v>
      </c>
      <c r="F23" s="635">
        <v>6</v>
      </c>
      <c r="G23" s="636">
        <v>0</v>
      </c>
      <c r="H23" s="637">
        <v>0</v>
      </c>
      <c r="I23" s="638">
        <v>8</v>
      </c>
      <c r="J23" s="181"/>
      <c r="K23" s="645"/>
    </row>
    <row r="24" spans="1:11" ht="12.6" customHeight="1" x14ac:dyDescent="0.3">
      <c r="A24" s="822"/>
      <c r="B24" s="146" t="s">
        <v>452</v>
      </c>
      <c r="C24" s="644" t="s">
        <v>40</v>
      </c>
      <c r="D24" s="633">
        <v>5</v>
      </c>
      <c r="E24" s="634">
        <v>6</v>
      </c>
      <c r="F24" s="635">
        <v>4</v>
      </c>
      <c r="G24" s="636">
        <v>2</v>
      </c>
      <c r="H24" s="637">
        <v>0</v>
      </c>
      <c r="I24" s="638">
        <v>8</v>
      </c>
      <c r="J24" s="182"/>
      <c r="K24" s="645"/>
    </row>
    <row r="25" spans="1:11" ht="13.2" x14ac:dyDescent="0.3">
      <c r="A25" s="822"/>
      <c r="B25" s="146" t="s">
        <v>453</v>
      </c>
      <c r="C25" s="644" t="s">
        <v>39</v>
      </c>
      <c r="D25" s="633">
        <v>5</v>
      </c>
      <c r="E25" s="634">
        <v>6</v>
      </c>
      <c r="F25" s="635">
        <v>4</v>
      </c>
      <c r="G25" s="636">
        <v>2</v>
      </c>
      <c r="H25" s="637">
        <v>0</v>
      </c>
      <c r="I25" s="638">
        <v>8</v>
      </c>
      <c r="J25" s="81" t="s">
        <v>449</v>
      </c>
      <c r="K25" s="645"/>
    </row>
    <row r="26" spans="1:11" s="63" customFormat="1" ht="13.8" thickBot="1" x14ac:dyDescent="0.35">
      <c r="A26" s="822"/>
      <c r="B26" s="146" t="s">
        <v>454</v>
      </c>
      <c r="C26" s="632" t="s">
        <v>207</v>
      </c>
      <c r="D26" s="652">
        <v>5</v>
      </c>
      <c r="E26" s="653">
        <v>6</v>
      </c>
      <c r="F26" s="635">
        <v>3</v>
      </c>
      <c r="G26" s="636"/>
      <c r="H26" s="637">
        <v>3</v>
      </c>
      <c r="I26" s="638">
        <v>8</v>
      </c>
      <c r="J26" s="654" t="s">
        <v>197</v>
      </c>
      <c r="K26" s="645"/>
    </row>
    <row r="27" spans="1:11" s="210" customFormat="1" ht="10.8" thickBot="1" x14ac:dyDescent="0.25">
      <c r="A27" s="764"/>
      <c r="B27" s="639"/>
      <c r="C27" s="640" t="s">
        <v>179</v>
      </c>
      <c r="D27" s="646">
        <f t="shared" ref="D27:I27" si="3">SUM(D23:D26)</f>
        <v>20</v>
      </c>
      <c r="E27" s="168">
        <f t="shared" si="3"/>
        <v>24</v>
      </c>
      <c r="F27" s="642">
        <f t="shared" si="3"/>
        <v>17</v>
      </c>
      <c r="G27" s="647">
        <f t="shared" si="3"/>
        <v>4</v>
      </c>
      <c r="H27" s="648">
        <f t="shared" si="3"/>
        <v>3</v>
      </c>
      <c r="I27" s="649">
        <f t="shared" si="3"/>
        <v>32</v>
      </c>
      <c r="J27" s="183"/>
      <c r="K27" s="650"/>
    </row>
    <row r="28" spans="1:11" ht="13.2" x14ac:dyDescent="0.3">
      <c r="A28" s="763">
        <v>5</v>
      </c>
      <c r="B28" s="185" t="s">
        <v>455</v>
      </c>
      <c r="C28" s="632" t="s">
        <v>8</v>
      </c>
      <c r="D28" s="633">
        <v>5</v>
      </c>
      <c r="E28" s="634">
        <v>6</v>
      </c>
      <c r="F28" s="635">
        <v>3</v>
      </c>
      <c r="G28" s="636">
        <v>3</v>
      </c>
      <c r="H28" s="637">
        <v>0</v>
      </c>
      <c r="I28" s="638">
        <v>8</v>
      </c>
      <c r="J28" s="181" t="s">
        <v>197</v>
      </c>
      <c r="K28" s="645"/>
    </row>
    <row r="29" spans="1:11" ht="13.2" x14ac:dyDescent="0.3">
      <c r="A29" s="822"/>
      <c r="B29" s="146" t="s">
        <v>456</v>
      </c>
      <c r="C29" s="632" t="s">
        <v>37</v>
      </c>
      <c r="D29" s="633">
        <v>5</v>
      </c>
      <c r="E29" s="634">
        <v>6</v>
      </c>
      <c r="F29" s="655">
        <v>6</v>
      </c>
      <c r="G29" s="636">
        <v>0</v>
      </c>
      <c r="H29" s="637">
        <v>0</v>
      </c>
      <c r="I29" s="638">
        <v>8</v>
      </c>
      <c r="J29" s="182" t="s">
        <v>447</v>
      </c>
      <c r="K29" s="645"/>
    </row>
    <row r="30" spans="1:11" ht="13.2" x14ac:dyDescent="0.3">
      <c r="A30" s="822"/>
      <c r="B30" s="146" t="s">
        <v>457</v>
      </c>
      <c r="C30" s="632" t="s">
        <v>49</v>
      </c>
      <c r="D30" s="633">
        <v>5</v>
      </c>
      <c r="E30" s="634">
        <v>6</v>
      </c>
      <c r="F30" s="635">
        <v>4</v>
      </c>
      <c r="G30" s="636">
        <v>2</v>
      </c>
      <c r="H30" s="637">
        <v>0</v>
      </c>
      <c r="I30" s="638">
        <v>8</v>
      </c>
      <c r="J30" s="182" t="s">
        <v>192</v>
      </c>
      <c r="K30" s="645"/>
    </row>
    <row r="31" spans="1:11" ht="13.8" thickBot="1" x14ac:dyDescent="0.35">
      <c r="A31" s="822"/>
      <c r="B31" s="146" t="s">
        <v>458</v>
      </c>
      <c r="C31" s="644" t="s">
        <v>43</v>
      </c>
      <c r="D31" s="633">
        <v>5</v>
      </c>
      <c r="E31" s="634">
        <v>6</v>
      </c>
      <c r="F31" s="635">
        <v>4</v>
      </c>
      <c r="G31" s="636">
        <v>2</v>
      </c>
      <c r="H31" s="637">
        <v>0</v>
      </c>
      <c r="I31" s="638">
        <v>8</v>
      </c>
      <c r="J31" s="81" t="s">
        <v>34</v>
      </c>
      <c r="K31" s="645"/>
    </row>
    <row r="32" spans="1:11" s="210" customFormat="1" ht="10.8" thickBot="1" x14ac:dyDescent="0.25">
      <c r="A32" s="764"/>
      <c r="B32" s="639"/>
      <c r="C32" s="640" t="s">
        <v>179</v>
      </c>
      <c r="D32" s="646">
        <f t="shared" ref="D32:I32" si="4">SUM(D28:D31)</f>
        <v>20</v>
      </c>
      <c r="E32" s="168">
        <f t="shared" si="4"/>
        <v>24</v>
      </c>
      <c r="F32" s="642">
        <f t="shared" si="4"/>
        <v>17</v>
      </c>
      <c r="G32" s="647">
        <f t="shared" si="4"/>
        <v>7</v>
      </c>
      <c r="H32" s="648">
        <f t="shared" si="4"/>
        <v>0</v>
      </c>
      <c r="I32" s="649">
        <f t="shared" si="4"/>
        <v>32</v>
      </c>
      <c r="J32" s="656"/>
      <c r="K32" s="650"/>
    </row>
    <row r="33" spans="1:12" x14ac:dyDescent="0.2">
      <c r="A33" s="763">
        <v>6</v>
      </c>
      <c r="B33" s="146" t="s">
        <v>459</v>
      </c>
      <c r="C33" s="632" t="s">
        <v>10</v>
      </c>
      <c r="D33" s="633">
        <v>5</v>
      </c>
      <c r="E33" s="657">
        <v>6</v>
      </c>
      <c r="F33" s="635">
        <v>4</v>
      </c>
      <c r="G33" s="636">
        <v>2</v>
      </c>
      <c r="H33" s="637">
        <v>0</v>
      </c>
      <c r="I33" s="638">
        <v>8</v>
      </c>
      <c r="J33" s="81"/>
    </row>
    <row r="34" spans="1:12" x14ac:dyDescent="0.2">
      <c r="A34" s="822"/>
      <c r="B34" s="146" t="s">
        <v>460</v>
      </c>
      <c r="C34" s="632" t="s">
        <v>47</v>
      </c>
      <c r="D34" s="633">
        <v>5</v>
      </c>
      <c r="E34" s="657">
        <v>6</v>
      </c>
      <c r="F34" s="635">
        <v>4</v>
      </c>
      <c r="G34" s="636">
        <v>2</v>
      </c>
      <c r="H34" s="637">
        <v>0</v>
      </c>
      <c r="I34" s="638">
        <v>8</v>
      </c>
      <c r="J34" s="96" t="s">
        <v>39</v>
      </c>
    </row>
    <row r="35" spans="1:12" x14ac:dyDescent="0.2">
      <c r="A35" s="822"/>
      <c r="B35" s="146" t="s">
        <v>461</v>
      </c>
      <c r="C35" s="658" t="s">
        <v>11</v>
      </c>
      <c r="D35" s="633">
        <v>5</v>
      </c>
      <c r="E35" s="657">
        <v>6</v>
      </c>
      <c r="F35" s="635">
        <v>3</v>
      </c>
      <c r="G35" s="636">
        <v>0</v>
      </c>
      <c r="H35" s="637">
        <v>3</v>
      </c>
      <c r="I35" s="638">
        <v>8</v>
      </c>
      <c r="J35" s="659" t="s">
        <v>462</v>
      </c>
    </row>
    <row r="36" spans="1:12" ht="10.8" thickBot="1" x14ac:dyDescent="0.25">
      <c r="A36" s="822"/>
      <c r="B36" s="146" t="s">
        <v>463</v>
      </c>
      <c r="C36" s="632" t="s">
        <v>221</v>
      </c>
      <c r="D36" s="633">
        <v>5</v>
      </c>
      <c r="E36" s="657">
        <v>6</v>
      </c>
      <c r="F36" s="635">
        <v>3</v>
      </c>
      <c r="G36" s="636">
        <v>3</v>
      </c>
      <c r="H36" s="637">
        <v>0</v>
      </c>
      <c r="I36" s="638">
        <v>8</v>
      </c>
      <c r="J36" s="660" t="s">
        <v>43</v>
      </c>
    </row>
    <row r="37" spans="1:12" s="210" customFormat="1" ht="10.8" thickBot="1" x14ac:dyDescent="0.25">
      <c r="A37" s="764"/>
      <c r="B37" s="639"/>
      <c r="C37" s="640" t="s">
        <v>179</v>
      </c>
      <c r="D37" s="646">
        <f t="shared" ref="D37:I37" si="5">SUM(D33:D36)</f>
        <v>20</v>
      </c>
      <c r="E37" s="168">
        <f t="shared" si="5"/>
        <v>24</v>
      </c>
      <c r="F37" s="642">
        <f t="shared" si="5"/>
        <v>14</v>
      </c>
      <c r="G37" s="647">
        <f t="shared" si="5"/>
        <v>7</v>
      </c>
      <c r="H37" s="648">
        <f t="shared" si="5"/>
        <v>3</v>
      </c>
      <c r="I37" s="649">
        <f t="shared" si="5"/>
        <v>32</v>
      </c>
      <c r="J37" s="184"/>
    </row>
    <row r="38" spans="1:12" x14ac:dyDescent="0.2">
      <c r="A38" s="763">
        <v>7</v>
      </c>
      <c r="B38" s="146" t="s">
        <v>464</v>
      </c>
      <c r="C38" s="651" t="s">
        <v>465</v>
      </c>
      <c r="D38" s="633">
        <v>5</v>
      </c>
      <c r="E38" s="634">
        <v>6</v>
      </c>
      <c r="F38" s="635">
        <v>3</v>
      </c>
      <c r="G38" s="636">
        <v>3</v>
      </c>
      <c r="H38" s="637">
        <v>0</v>
      </c>
      <c r="I38" s="638">
        <v>8</v>
      </c>
      <c r="J38" s="95" t="s">
        <v>47</v>
      </c>
    </row>
    <row r="39" spans="1:12" x14ac:dyDescent="0.2">
      <c r="A39" s="822"/>
      <c r="B39" s="146" t="s">
        <v>466</v>
      </c>
      <c r="C39" s="632" t="s">
        <v>467</v>
      </c>
      <c r="D39" s="633">
        <v>5</v>
      </c>
      <c r="E39" s="634">
        <v>6</v>
      </c>
      <c r="F39" s="635">
        <v>3</v>
      </c>
      <c r="G39" s="636">
        <v>3</v>
      </c>
      <c r="H39" s="637">
        <v>0</v>
      </c>
      <c r="I39" s="638">
        <v>8</v>
      </c>
      <c r="J39" s="81" t="s">
        <v>49</v>
      </c>
      <c r="L39" s="661"/>
    </row>
    <row r="40" spans="1:12" x14ac:dyDescent="0.2">
      <c r="A40" s="822"/>
      <c r="B40" s="146" t="s">
        <v>468</v>
      </c>
      <c r="C40" s="632" t="s">
        <v>469</v>
      </c>
      <c r="D40" s="633">
        <v>5</v>
      </c>
      <c r="E40" s="634">
        <v>6</v>
      </c>
      <c r="F40" s="635">
        <v>6</v>
      </c>
      <c r="G40" s="636">
        <v>0</v>
      </c>
      <c r="H40" s="637">
        <v>0</v>
      </c>
      <c r="I40" s="638">
        <v>8</v>
      </c>
      <c r="J40" s="81"/>
      <c r="L40" s="661"/>
    </row>
    <row r="41" spans="1:12" ht="10.8" thickBot="1" x14ac:dyDescent="0.25">
      <c r="A41" s="822"/>
      <c r="B41" s="146" t="s">
        <v>470</v>
      </c>
      <c r="C41" s="632" t="s">
        <v>224</v>
      </c>
      <c r="D41" s="633">
        <v>5</v>
      </c>
      <c r="E41" s="634">
        <v>6</v>
      </c>
      <c r="F41" s="635">
        <v>0</v>
      </c>
      <c r="G41" s="636">
        <v>0</v>
      </c>
      <c r="H41" s="637">
        <v>6</v>
      </c>
      <c r="I41" s="638">
        <v>8</v>
      </c>
      <c r="J41" s="654"/>
    </row>
    <row r="42" spans="1:12" s="210" customFormat="1" ht="10.8" thickBot="1" x14ac:dyDescent="0.25">
      <c r="A42" s="764"/>
      <c r="B42" s="639"/>
      <c r="C42" s="640" t="s">
        <v>179</v>
      </c>
      <c r="D42" s="646">
        <f t="shared" ref="D42:I42" si="6">SUM(D38:D41)</f>
        <v>20</v>
      </c>
      <c r="E42" s="168">
        <f t="shared" si="6"/>
        <v>24</v>
      </c>
      <c r="F42" s="642">
        <f t="shared" si="6"/>
        <v>12</v>
      </c>
      <c r="G42" s="647">
        <f t="shared" si="6"/>
        <v>6</v>
      </c>
      <c r="H42" s="648">
        <f t="shared" si="6"/>
        <v>6</v>
      </c>
      <c r="I42" s="649">
        <f t="shared" si="6"/>
        <v>32</v>
      </c>
      <c r="J42" s="656"/>
    </row>
    <row r="43" spans="1:12" x14ac:dyDescent="0.2">
      <c r="A43" s="763">
        <v>8</v>
      </c>
      <c r="B43" s="146" t="s">
        <v>471</v>
      </c>
      <c r="C43" s="632" t="s">
        <v>257</v>
      </c>
      <c r="D43" s="633">
        <v>5</v>
      </c>
      <c r="E43" s="634">
        <v>6</v>
      </c>
      <c r="F43" s="635">
        <v>6</v>
      </c>
      <c r="G43" s="636">
        <v>0</v>
      </c>
      <c r="H43" s="637">
        <v>0</v>
      </c>
      <c r="I43" s="638">
        <v>8</v>
      </c>
      <c r="J43" s="95" t="s">
        <v>221</v>
      </c>
    </row>
    <row r="44" spans="1:12" ht="11.4" x14ac:dyDescent="0.2">
      <c r="A44" s="822"/>
      <c r="B44" s="146" t="s">
        <v>472</v>
      </c>
      <c r="C44" s="632" t="s">
        <v>9</v>
      </c>
      <c r="D44" s="633">
        <v>5</v>
      </c>
      <c r="E44" s="634">
        <v>6</v>
      </c>
      <c r="F44" s="635">
        <v>4</v>
      </c>
      <c r="G44" s="636">
        <v>2</v>
      </c>
      <c r="H44" s="637">
        <v>0</v>
      </c>
      <c r="I44" s="638">
        <v>8</v>
      </c>
      <c r="J44" s="492" t="s">
        <v>473</v>
      </c>
    </row>
    <row r="45" spans="1:12" x14ac:dyDescent="0.2">
      <c r="A45" s="822"/>
      <c r="B45" s="146" t="s">
        <v>474</v>
      </c>
      <c r="C45" s="632" t="s">
        <v>475</v>
      </c>
      <c r="D45" s="633">
        <v>5</v>
      </c>
      <c r="E45" s="634">
        <v>6</v>
      </c>
      <c r="F45" s="635">
        <v>4</v>
      </c>
      <c r="G45" s="636">
        <v>2</v>
      </c>
      <c r="H45" s="637">
        <v>0</v>
      </c>
      <c r="I45" s="638">
        <v>8</v>
      </c>
      <c r="J45" s="81"/>
    </row>
    <row r="46" spans="1:12" ht="10.8" thickBot="1" x14ac:dyDescent="0.25">
      <c r="A46" s="822"/>
      <c r="B46" s="146" t="s">
        <v>476</v>
      </c>
      <c r="C46" s="632" t="s">
        <v>42</v>
      </c>
      <c r="D46" s="633">
        <v>5</v>
      </c>
      <c r="E46" s="634">
        <v>6</v>
      </c>
      <c r="F46" s="635">
        <v>4</v>
      </c>
      <c r="G46" s="636">
        <v>2</v>
      </c>
      <c r="H46" s="637">
        <v>0</v>
      </c>
      <c r="I46" s="638">
        <v>8</v>
      </c>
      <c r="J46" s="654" t="s">
        <v>477</v>
      </c>
    </row>
    <row r="47" spans="1:12" s="210" customFormat="1" ht="10.8" thickBot="1" x14ac:dyDescent="0.25">
      <c r="A47" s="764"/>
      <c r="B47" s="639"/>
      <c r="C47" s="640" t="s">
        <v>179</v>
      </c>
      <c r="D47" s="646">
        <f t="shared" ref="D47:I47" si="7">SUM(D43:D46)</f>
        <v>20</v>
      </c>
      <c r="E47" s="168">
        <f t="shared" si="7"/>
        <v>24</v>
      </c>
      <c r="F47" s="642">
        <f t="shared" si="7"/>
        <v>18</v>
      </c>
      <c r="G47" s="647">
        <f t="shared" si="7"/>
        <v>6</v>
      </c>
      <c r="H47" s="648">
        <f t="shared" si="7"/>
        <v>0</v>
      </c>
      <c r="I47" s="649">
        <f t="shared" si="7"/>
        <v>32</v>
      </c>
      <c r="J47" s="656"/>
    </row>
    <row r="48" spans="1:12" x14ac:dyDescent="0.2">
      <c r="A48" s="822">
        <v>9</v>
      </c>
      <c r="B48" s="146" t="s">
        <v>478</v>
      </c>
      <c r="C48" s="644" t="s">
        <v>479</v>
      </c>
      <c r="D48" s="633">
        <v>5</v>
      </c>
      <c r="E48" s="634">
        <v>6</v>
      </c>
      <c r="F48" s="635">
        <v>4</v>
      </c>
      <c r="G48" s="636">
        <v>2</v>
      </c>
      <c r="H48" s="637">
        <v>0</v>
      </c>
      <c r="I48" s="638">
        <v>8</v>
      </c>
      <c r="J48" s="104" t="s">
        <v>480</v>
      </c>
    </row>
    <row r="49" spans="1:11" x14ac:dyDescent="0.2">
      <c r="A49" s="822"/>
      <c r="B49" s="146" t="s">
        <v>481</v>
      </c>
      <c r="C49" s="644" t="s">
        <v>482</v>
      </c>
      <c r="D49" s="633">
        <v>5</v>
      </c>
      <c r="E49" s="634">
        <v>4</v>
      </c>
      <c r="F49" s="635">
        <v>4</v>
      </c>
      <c r="G49" s="636">
        <v>0</v>
      </c>
      <c r="H49" s="637">
        <v>0</v>
      </c>
      <c r="I49" s="638">
        <v>10</v>
      </c>
      <c r="J49" s="96"/>
      <c r="K49" s="219"/>
    </row>
    <row r="50" spans="1:11" x14ac:dyDescent="0.2">
      <c r="A50" s="822"/>
      <c r="B50" s="146" t="s">
        <v>483</v>
      </c>
      <c r="C50" s="632" t="s">
        <v>51</v>
      </c>
      <c r="D50" s="633">
        <v>5</v>
      </c>
      <c r="E50" s="634">
        <v>6</v>
      </c>
      <c r="F50" s="635">
        <v>4</v>
      </c>
      <c r="G50" s="636">
        <v>2</v>
      </c>
      <c r="H50" s="637">
        <v>0</v>
      </c>
      <c r="I50" s="638">
        <v>8</v>
      </c>
      <c r="J50" s="96" t="str">
        <f>+C44</f>
        <v>BUSINESS TRENDS</v>
      </c>
    </row>
    <row r="51" spans="1:11" ht="10.8" thickBot="1" x14ac:dyDescent="0.25">
      <c r="A51" s="822"/>
      <c r="B51" s="146" t="s">
        <v>484</v>
      </c>
      <c r="C51" s="632" t="s">
        <v>485</v>
      </c>
      <c r="D51" s="633">
        <v>5</v>
      </c>
      <c r="E51" s="634">
        <v>4</v>
      </c>
      <c r="F51" s="655">
        <v>4</v>
      </c>
      <c r="G51" s="636">
        <v>0</v>
      </c>
      <c r="H51" s="637">
        <v>0</v>
      </c>
      <c r="I51" s="638">
        <v>10</v>
      </c>
      <c r="J51" s="96" t="s">
        <v>469</v>
      </c>
    </row>
    <row r="52" spans="1:11" s="210" customFormat="1" ht="10.8" thickBot="1" x14ac:dyDescent="0.25">
      <c r="A52" s="764"/>
      <c r="B52" s="639"/>
      <c r="C52" s="640" t="s">
        <v>179</v>
      </c>
      <c r="D52" s="646">
        <f>SUM(D48:D51)</f>
        <v>20</v>
      </c>
      <c r="E52" s="168">
        <f>SUM(E48:E51)</f>
        <v>20</v>
      </c>
      <c r="F52" s="642">
        <f t="shared" ref="F52:I52" si="8">SUM(F48:F51)</f>
        <v>16</v>
      </c>
      <c r="G52" s="647">
        <f t="shared" si="8"/>
        <v>4</v>
      </c>
      <c r="H52" s="648">
        <f t="shared" si="8"/>
        <v>0</v>
      </c>
      <c r="I52" s="649">
        <f t="shared" si="8"/>
        <v>36</v>
      </c>
      <c r="J52" s="662"/>
    </row>
    <row r="53" spans="1:11" x14ac:dyDescent="0.2">
      <c r="A53" s="763">
        <v>10</v>
      </c>
      <c r="B53" s="146" t="s">
        <v>486</v>
      </c>
      <c r="C53" s="651" t="s">
        <v>487</v>
      </c>
      <c r="D53" s="663">
        <v>5</v>
      </c>
      <c r="E53" s="664">
        <v>4</v>
      </c>
      <c r="F53" s="665">
        <v>4</v>
      </c>
      <c r="G53" s="666">
        <v>0</v>
      </c>
      <c r="H53" s="667">
        <v>0</v>
      </c>
      <c r="I53" s="668">
        <v>10</v>
      </c>
      <c r="J53" s="104" t="str">
        <f>+C51</f>
        <v>PROYECTO DE TESIS (*)</v>
      </c>
      <c r="K53" s="220"/>
    </row>
    <row r="54" spans="1:11" x14ac:dyDescent="0.2">
      <c r="A54" s="822"/>
      <c r="B54" s="146" t="s">
        <v>488</v>
      </c>
      <c r="C54" s="632" t="s">
        <v>263</v>
      </c>
      <c r="D54" s="633">
        <v>5</v>
      </c>
      <c r="E54" s="634">
        <v>6</v>
      </c>
      <c r="F54" s="635">
        <v>4</v>
      </c>
      <c r="G54" s="636">
        <v>2</v>
      </c>
      <c r="H54" s="637">
        <v>0</v>
      </c>
      <c r="I54" s="638">
        <v>8</v>
      </c>
      <c r="J54" s="96" t="str">
        <f>+C50</f>
        <v>GLOBAL MARKET PERSPECTIVES</v>
      </c>
    </row>
    <row r="55" spans="1:11" x14ac:dyDescent="0.2">
      <c r="A55" s="822"/>
      <c r="B55" s="146" t="s">
        <v>489</v>
      </c>
      <c r="C55" s="632" t="s">
        <v>490</v>
      </c>
      <c r="D55" s="633">
        <v>5</v>
      </c>
      <c r="E55" s="634">
        <v>4</v>
      </c>
      <c r="F55" s="635">
        <v>4</v>
      </c>
      <c r="G55" s="636">
        <v>0</v>
      </c>
      <c r="H55" s="637">
        <v>0</v>
      </c>
      <c r="I55" s="638">
        <v>10</v>
      </c>
      <c r="J55" s="96"/>
    </row>
    <row r="56" spans="1:11" ht="10.8" thickBot="1" x14ac:dyDescent="0.25">
      <c r="A56" s="822"/>
      <c r="B56" s="146" t="s">
        <v>491</v>
      </c>
      <c r="C56" s="632" t="s">
        <v>492</v>
      </c>
      <c r="D56" s="669">
        <v>5</v>
      </c>
      <c r="E56" s="670">
        <v>6</v>
      </c>
      <c r="F56" s="671">
        <v>4</v>
      </c>
      <c r="G56" s="672">
        <v>2</v>
      </c>
      <c r="H56" s="673">
        <v>0</v>
      </c>
      <c r="I56" s="674">
        <v>8</v>
      </c>
      <c r="J56" s="660"/>
    </row>
    <row r="57" spans="1:11" s="210" customFormat="1" ht="10.8" thickBot="1" x14ac:dyDescent="0.25">
      <c r="A57" s="764"/>
      <c r="B57" s="639"/>
      <c r="C57" s="675" t="s">
        <v>179</v>
      </c>
      <c r="D57" s="639">
        <f t="shared" ref="D57:I57" si="9">SUM(D53:D56)</f>
        <v>20</v>
      </c>
      <c r="E57" s="639">
        <f t="shared" si="9"/>
        <v>20</v>
      </c>
      <c r="F57" s="676">
        <f t="shared" si="9"/>
        <v>16</v>
      </c>
      <c r="G57" s="676">
        <f t="shared" si="9"/>
        <v>4</v>
      </c>
      <c r="H57" s="676">
        <f t="shared" si="9"/>
        <v>0</v>
      </c>
      <c r="I57" s="676">
        <f t="shared" si="9"/>
        <v>36</v>
      </c>
      <c r="J57" s="199"/>
    </row>
    <row r="58" spans="1:11" ht="10.8" thickBot="1" x14ac:dyDescent="0.25">
      <c r="C58" s="677" t="s">
        <v>168</v>
      </c>
      <c r="D58" s="639">
        <f t="shared" ref="D58:I58" si="10">SUM(D12,D17,D22,D27,D32,D37,D42,D47,D52,D57)</f>
        <v>200</v>
      </c>
      <c r="E58" s="204">
        <f t="shared" si="10"/>
        <v>232</v>
      </c>
      <c r="F58" s="678">
        <f t="shared" si="10"/>
        <v>158</v>
      </c>
      <c r="G58" s="678">
        <f t="shared" si="10"/>
        <v>59</v>
      </c>
      <c r="H58" s="678">
        <f t="shared" si="10"/>
        <v>15</v>
      </c>
      <c r="I58" s="678">
        <f t="shared" si="10"/>
        <v>328</v>
      </c>
    </row>
    <row r="59" spans="1:11" x14ac:dyDescent="0.2">
      <c r="C59" s="679"/>
      <c r="D59" s="224"/>
      <c r="E59" s="224"/>
      <c r="F59" s="224"/>
      <c r="G59" s="224"/>
      <c r="H59" s="224"/>
      <c r="I59" s="224"/>
    </row>
    <row r="60" spans="1:11" x14ac:dyDescent="0.2">
      <c r="A60" s="226" t="s">
        <v>493</v>
      </c>
      <c r="B60" s="226"/>
      <c r="D60" s="208"/>
      <c r="E60" s="208"/>
      <c r="F60" s="208"/>
      <c r="G60" s="208"/>
      <c r="H60" s="208"/>
      <c r="I60" s="208"/>
    </row>
    <row r="61" spans="1:11" x14ac:dyDescent="0.2">
      <c r="A61" s="832" t="s">
        <v>494</v>
      </c>
      <c r="B61" s="832"/>
      <c r="C61" s="832"/>
      <c r="D61" s="832"/>
      <c r="E61" s="832"/>
      <c r="F61" s="832"/>
      <c r="G61" s="832"/>
      <c r="H61" s="832"/>
      <c r="I61" s="832"/>
      <c r="J61" s="832"/>
    </row>
    <row r="62" spans="1:11" ht="34.5" customHeight="1" x14ac:dyDescent="0.2">
      <c r="A62" s="833" t="s">
        <v>495</v>
      </c>
      <c r="B62" s="833"/>
      <c r="C62" s="833"/>
      <c r="D62" s="833"/>
      <c r="E62" s="833"/>
      <c r="F62" s="833"/>
      <c r="G62" s="833"/>
      <c r="H62" s="833"/>
      <c r="I62" s="833"/>
      <c r="J62" s="833"/>
    </row>
    <row r="63" spans="1:11" ht="10.5" customHeight="1" x14ac:dyDescent="0.2">
      <c r="A63" s="121"/>
      <c r="B63" s="121"/>
      <c r="C63" s="211"/>
      <c r="D63" s="211"/>
      <c r="E63" s="211"/>
      <c r="F63" s="211"/>
      <c r="G63" s="211"/>
      <c r="H63" s="211"/>
      <c r="I63" s="211"/>
      <c r="J63" s="211"/>
    </row>
    <row r="64" spans="1:11" x14ac:dyDescent="0.2">
      <c r="A64" s="208" t="s">
        <v>496</v>
      </c>
      <c r="B64" s="208"/>
      <c r="C64" s="209"/>
      <c r="E64" s="208"/>
    </row>
    <row r="65" spans="1:10" x14ac:dyDescent="0.2">
      <c r="C65" s="209"/>
      <c r="E65" s="208"/>
    </row>
    <row r="66" spans="1:10" x14ac:dyDescent="0.2">
      <c r="A66" s="832"/>
      <c r="B66" s="832"/>
      <c r="C66" s="832"/>
      <c r="D66" s="832"/>
      <c r="E66" s="832"/>
      <c r="F66" s="832"/>
      <c r="G66" s="832"/>
      <c r="H66" s="832"/>
      <c r="I66" s="832"/>
      <c r="J66" s="832"/>
    </row>
    <row r="67" spans="1:10" x14ac:dyDescent="0.2">
      <c r="A67" s="834"/>
      <c r="B67" s="834"/>
      <c r="C67" s="834"/>
      <c r="D67" s="834"/>
      <c r="E67" s="834"/>
      <c r="F67" s="834"/>
      <c r="G67" s="834"/>
      <c r="H67" s="834"/>
      <c r="I67" s="834"/>
      <c r="J67" s="834"/>
    </row>
    <row r="68" spans="1:10" x14ac:dyDescent="0.2">
      <c r="A68" s="832"/>
      <c r="B68" s="832"/>
      <c r="C68" s="832"/>
      <c r="D68" s="832"/>
      <c r="E68" s="832"/>
      <c r="F68" s="832"/>
      <c r="G68" s="832"/>
      <c r="H68" s="832"/>
      <c r="I68" s="832"/>
      <c r="J68" s="832"/>
    </row>
    <row r="75" spans="1:10" x14ac:dyDescent="0.2">
      <c r="D75" s="209"/>
      <c r="E75" s="209"/>
      <c r="F75" s="209"/>
      <c r="G75" s="209"/>
      <c r="H75" s="209"/>
      <c r="I75" s="209"/>
    </row>
    <row r="76" spans="1:10" x14ac:dyDescent="0.2">
      <c r="D76" s="209"/>
      <c r="E76" s="209"/>
      <c r="F76" s="209"/>
      <c r="G76" s="209"/>
      <c r="H76" s="209"/>
      <c r="I76" s="209"/>
    </row>
  </sheetData>
  <mergeCells count="28">
    <mergeCell ref="A68:J68"/>
    <mergeCell ref="A23:A27"/>
    <mergeCell ref="A28:A32"/>
    <mergeCell ref="A33:A37"/>
    <mergeCell ref="A38:A42"/>
    <mergeCell ref="A43:A47"/>
    <mergeCell ref="A48:A52"/>
    <mergeCell ref="A53:A57"/>
    <mergeCell ref="A61:J61"/>
    <mergeCell ref="A62:J62"/>
    <mergeCell ref="A66:J66"/>
    <mergeCell ref="A67:J67"/>
    <mergeCell ref="A18:A22"/>
    <mergeCell ref="A2:J2"/>
    <mergeCell ref="A3:J3"/>
    <mergeCell ref="A4:J4"/>
    <mergeCell ref="A6:A7"/>
    <mergeCell ref="B6:B7"/>
    <mergeCell ref="C6:C7"/>
    <mergeCell ref="D6:D7"/>
    <mergeCell ref="E6:E7"/>
    <mergeCell ref="F6:F7"/>
    <mergeCell ref="G6:G7"/>
    <mergeCell ref="H6:H7"/>
    <mergeCell ref="I6:I7"/>
    <mergeCell ref="J6:J7"/>
    <mergeCell ref="A8:A12"/>
    <mergeCell ref="A13:A17"/>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Equipo Académico</vt:lpstr>
      <vt:lpstr>EQUIV UG</vt:lpstr>
      <vt:lpstr>UG2015</vt:lpstr>
      <vt:lpstr>UG2019</vt:lpstr>
      <vt:lpstr>UG2020</vt:lpstr>
      <vt:lpstr>EQUIV WA</vt:lpstr>
      <vt:lpstr>WA2020</vt:lpstr>
      <vt:lpstr>WA2019</vt:lpstr>
      <vt:lpstr>WA2014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2020-08-05T19:01:55Z</dcterms:modified>
</cp:coreProperties>
</file>